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0" windowHeight="8110" activeTab="0"/>
  </bookViews>
  <sheets>
    <sheet name="รง.วัสดุคงเหลือ -1 (ว.งานบ้าน)" sheetId="1" r:id="rId1"/>
    <sheet name="รง.วัสดุคงเหลือ - 2(สรุป)" sheetId="2" r:id="rId2"/>
    <sheet name="ว.สำนักงาน (แก้)" sheetId="3" r:id="rId3"/>
    <sheet name="ว.คอมพิวเตอร์" sheetId="4" r:id="rId4"/>
    <sheet name="ว.ไฟฟ้า" sheetId="5" r:id="rId5"/>
    <sheet name="ว.ไม่พบราคา" sheetId="6" r:id="rId6"/>
    <sheet name="Sheet1" sheetId="7" r:id="rId7"/>
    <sheet name="ว.สำนักงาน" sheetId="8" r:id="rId8"/>
  </sheets>
  <definedNames/>
  <calcPr fullCalcOnLoad="1"/>
</workbook>
</file>

<file path=xl/sharedStrings.xml><?xml version="1.0" encoding="utf-8"?>
<sst xmlns="http://schemas.openxmlformats.org/spreadsheetml/2006/main" count="926" uniqueCount="338">
  <si>
    <t>กองแบบแผน   กรมสนับสนุนบริการสุขภาพ</t>
  </si>
  <si>
    <t>รหัส</t>
  </si>
  <si>
    <t>ยอดยกมา</t>
  </si>
  <si>
    <t>ซื้อระหว่างปี</t>
  </si>
  <si>
    <t>เบิกใช้</t>
  </si>
  <si>
    <t>คงเหลือ</t>
  </si>
  <si>
    <t>ลำดับ</t>
  </si>
  <si>
    <t>วัสดุ</t>
  </si>
  <si>
    <t>รายการวัสดุ</t>
  </si>
  <si>
    <t>จำนวน</t>
  </si>
  <si>
    <t>ราคา</t>
  </si>
  <si>
    <t>หน่วย</t>
  </si>
  <si>
    <t>ต่อหน่วย</t>
  </si>
  <si>
    <t>เงิน</t>
  </si>
  <si>
    <t>วัสดุสำนักงาน</t>
  </si>
  <si>
    <t>วัสดุคอมพิวเตอร์</t>
  </si>
  <si>
    <t>วัสดุงานบ้านงานครัว</t>
  </si>
  <si>
    <t>วัสดุไฟฟ้าและวิทยุ</t>
  </si>
  <si>
    <t>หมวดพัสดุ</t>
  </si>
  <si>
    <t>ผงหมึก  EPSON  STYLUS  1000</t>
  </si>
  <si>
    <t>ผงหมึกเครื่อง  Plotter  HP 51640 A</t>
  </si>
  <si>
    <t>ผงหมึก  HP 51645 A  (สีดำ)</t>
  </si>
  <si>
    <t>ผงหมึก  HP C 6578 D  (สี)</t>
  </si>
  <si>
    <t>ผงหมึก  HP  LaserJet  C 3903 F</t>
  </si>
  <si>
    <t>ผงหมึก  HP  LaserJet  C 7115 A</t>
  </si>
  <si>
    <t>ผงหมึก  CANON  BCI - 3e bk</t>
  </si>
  <si>
    <t>ผงหมึก  CANON  BCI - 3e C</t>
  </si>
  <si>
    <t>ผงหมึก  CANON  BCI - 3e M</t>
  </si>
  <si>
    <t>ผงหมึก  CANON  BCI - 3e Y</t>
  </si>
  <si>
    <t>ผงหมึก  HP  ColorJet  Q 5949 A</t>
  </si>
  <si>
    <t>ผงหมึก  HP  ColorJet  Q 3971 A</t>
  </si>
  <si>
    <t>ผงหมึก  HP  ColorJet  Q 3972 A</t>
  </si>
  <si>
    <t>ผงหมึก  HP  ColorJet  Q 3973 A</t>
  </si>
  <si>
    <t>ผ้าหมึกเครื่องพริ้นเตอร์  EPSON  LQ-1170 I</t>
  </si>
  <si>
    <t>ผ้าหมึกเครื่องพริ้นเตอร์  EPSON  LQ-2170 I</t>
  </si>
  <si>
    <t>ผงหมึก  FUJITSU  16 ADV</t>
  </si>
  <si>
    <t>ผงหมึกถ่ายเอกสาร  PANASONIC  FP-7713</t>
  </si>
  <si>
    <t>ผงหมึกเครื่องถ่ายเอกสาร  มิต้า  DC-1560</t>
  </si>
  <si>
    <t>ผงหมึกเครื่องถ่ายเอกสาร  ชาร์ป  SF-116 ST</t>
  </si>
  <si>
    <t>ผงหมึกเครื่องถ่ายเอกสาร  ชาร์ป  SF-8870</t>
  </si>
  <si>
    <t>ผงหมึกเครื่องพิมพ์แบบ  OCE 9800</t>
  </si>
  <si>
    <t>ผ้าหมึกพิมพ์ดีดไฟฟ้า  รุ่นคอมแพค  5 D M</t>
  </si>
  <si>
    <t>ผงหมึก  HP  ColorJet  Q 3960 A</t>
  </si>
  <si>
    <t>ผงหมึก  HP  ColorJet  Q 2612 A</t>
  </si>
  <si>
    <t>ผงหมึก  HP  ColorJet  Q 6470 A</t>
  </si>
  <si>
    <t>ผงหมึก  HP  ColorJet  Q 7581 A</t>
  </si>
  <si>
    <t>ผงหมึก  Canon  PFI-102BK</t>
  </si>
  <si>
    <t>ผงหมึก  Canon  PFI-102C</t>
  </si>
  <si>
    <t>ผงหมึก  Canon  PFI-102  M</t>
  </si>
  <si>
    <t>ผงหมึก  Canon  PFI-102Y</t>
  </si>
  <si>
    <t>ผงหมึก  HP  ColorJet  Q 2672 A</t>
  </si>
  <si>
    <t>ผงหมึก  HP  ColorJet  Q 2673 A</t>
  </si>
  <si>
    <t>ผงหมึก  HP  ColorJet  Q 7583 A</t>
  </si>
  <si>
    <t>ผงหมึก  HP  ColorJet  Q 7582 Y</t>
  </si>
  <si>
    <t>ผงหมึก  CANON  PFI-102 MBK</t>
  </si>
  <si>
    <t>ผงหมึก  HP  ColorJet  Q 2670 A</t>
  </si>
  <si>
    <t>ผงหมึก  HP  ColorJet  Q 2671 A</t>
  </si>
  <si>
    <t>ผงหมึกเครื่องถ่ายเอกสาร  TOSHIBA  ED-3560</t>
  </si>
  <si>
    <t>ผงหมึกเครื่องโทรสาร  SHARP  UX-P410 FO9CR</t>
  </si>
  <si>
    <t>ผงหมึก  Brother  HL-5250</t>
  </si>
  <si>
    <t>ผงหมึก  HP  C 9363 WA  NO 97</t>
  </si>
  <si>
    <t>ผงหมึก  HP  C 8766 WA   NO  95</t>
  </si>
  <si>
    <t>ผงหมึก  HP  C 8765 WA   NO  94</t>
  </si>
  <si>
    <t>ผงหมึก  HP  C 9360 AA (102)</t>
  </si>
  <si>
    <t>ผงหมึก  HP  C 9365 AA (101)</t>
  </si>
  <si>
    <t>ผงหมึก  HP  Q 7551 A</t>
  </si>
  <si>
    <t>ผงหมึก  HP  C 4844 A  (NO10)</t>
  </si>
  <si>
    <t xml:space="preserve">ผงหมึก HP รุ่น 05A </t>
  </si>
  <si>
    <t>ผงหมึก KIP STAR 8000</t>
  </si>
  <si>
    <t>ผงหมึก HP 920XL 975BK</t>
  </si>
  <si>
    <t>ผงหมึก HP 920XL 972 C</t>
  </si>
  <si>
    <t>ผงหมึก HP 920XL 973 M</t>
  </si>
  <si>
    <t>ผงหมึก HP 920XL 974 Y</t>
  </si>
  <si>
    <t>ผงหมึก HP 88XL  9391C</t>
  </si>
  <si>
    <t>ผงหมึก HP 88XL  9392M</t>
  </si>
  <si>
    <t>ผงหมึก HP 88XL  9393Y</t>
  </si>
  <si>
    <t>ผงหมึก HP 88XL  9396BK</t>
  </si>
  <si>
    <t>หมึกเครื่องถ่ายเอกสารชาร์ป AR-5520</t>
  </si>
  <si>
    <t>หมึกเครื่องถ่ายเอกสารชาร์ป AR-201</t>
  </si>
  <si>
    <t>กระดาษคาร์บอน</t>
  </si>
  <si>
    <t>กรรไกร</t>
  </si>
  <si>
    <t>กระดาษแบงค์สี  A4</t>
  </si>
  <si>
    <t>กระดาษโทรสาร  ขนาดเล็ก</t>
  </si>
  <si>
    <t>กระดาษโพ๊ทอิท  3" x 2"</t>
  </si>
  <si>
    <t>กระดาษโพ๊ทอิท  4" x 3"</t>
  </si>
  <si>
    <t>กระดาษไขเขียนแบบ  A1 (ห่อ)</t>
  </si>
  <si>
    <t>กระดาษไขเขียนแบบ  A0 (ห่อ)</t>
  </si>
  <si>
    <t>กระดาษโรเนียว  80  แกรม  A4</t>
  </si>
  <si>
    <t>กระดาษไขเครื่องพิมพ์สำเนาระบบดิจิตอล</t>
  </si>
  <si>
    <t>กระดาษไขพิมพ์แบบ  A0  (ม้วน)</t>
  </si>
  <si>
    <t>กระดาษการ์ดสี  (120  แกรม)</t>
  </si>
  <si>
    <t>กระดาษการ์ดสี (80 แกรม)</t>
  </si>
  <si>
    <t>กระดาษถ่ายเอกสาร  80  แกรม  A3</t>
  </si>
  <si>
    <t>กระดาษถ่ายเอกสาร  80  แกรม  A4</t>
  </si>
  <si>
    <t>กระดาษน้ำตาลแผ่นใหญ่ห่อของ</t>
  </si>
  <si>
    <t>กระดาษบวกเลขปอนด์  2 1/4"</t>
  </si>
  <si>
    <t>กระดาษบันทึกข้อความไม่มีเส้น  A4</t>
  </si>
  <si>
    <t>กระดาษบันทึกข้อความมีเส้น  A4</t>
  </si>
  <si>
    <t>กระดาษบันทึกข้อความมีเส้น  A5</t>
  </si>
  <si>
    <t>กระดาษรองปกสีน้ำตาล</t>
  </si>
  <si>
    <t>กระดาษลอกลาย</t>
  </si>
  <si>
    <t>กระดาษสติกเกอร์  A4</t>
  </si>
  <si>
    <t>กระดาษสำเนา  70  แกรม  A4</t>
  </si>
  <si>
    <t>กระดาษอินเด็กซ์</t>
  </si>
  <si>
    <t>กาวแท่ง</t>
  </si>
  <si>
    <t>กาวน้ำ</t>
  </si>
  <si>
    <t>กาวหัวฟองน้ำ</t>
  </si>
  <si>
    <t>กระดาษฟอกขาวA1 (62cm x 50 m) ม้วน</t>
  </si>
  <si>
    <t>กระดาษไขพล็อต A1  (ม้วน)</t>
  </si>
  <si>
    <t>โคมไฟเขียนแบบ</t>
  </si>
  <si>
    <t>คลิปดำหูขาวกลับได้  เบอร์ 108</t>
  </si>
  <si>
    <t>คลิปดำหูขาวกลับได้  เบอร์ 109</t>
  </si>
  <si>
    <t>คลิปดำหูขาวกลับได้  เบอร์ 110</t>
  </si>
  <si>
    <t>คลิปดำหูขาวกลับได้  เบอร์ 112</t>
  </si>
  <si>
    <t>เครื่องเจาะกระดาษ  ขนาดกลาง</t>
  </si>
  <si>
    <t>เครื่องเจาะกระดาษ  LEIT 5180</t>
  </si>
  <si>
    <t>เครื่องเย็บกระดาษ  เบอร์  35</t>
  </si>
  <si>
    <t>เครื่องเหลาดินสอตั้งโต๊ะ</t>
  </si>
  <si>
    <t>เครื่องคิดเลข  12  หลัก</t>
  </si>
  <si>
    <t>เชือกผูกของสีขาว</t>
  </si>
  <si>
    <t>เชือกฟาง</t>
  </si>
  <si>
    <t>ที่ถอนลวดเย็บกระดาษ</t>
  </si>
  <si>
    <t>เทปกาวปิดกล่อง</t>
  </si>
  <si>
    <t>เทปกาวย่น  ขนาด  1"</t>
  </si>
  <si>
    <t>เทปขุ่น</t>
  </si>
  <si>
    <t>เทปปิดสันหนังสือ  ขนาด  2"</t>
  </si>
  <si>
    <t>เทปปิดสันหนังสือ  ขนาด 1.5"</t>
  </si>
  <si>
    <t>แท่นประทับตรา  สีดำ</t>
  </si>
  <si>
    <t>แท่นประทับตรา  สีแดง</t>
  </si>
  <si>
    <t>แท่นประทับตรา  สีน้ำเงิน</t>
  </si>
  <si>
    <t>น้ำหมึกเติมแท่นประทับตรา  สีแดง</t>
  </si>
  <si>
    <t>น้ำหมึกเติมแท่นประทับตรา  สีดำ</t>
  </si>
  <si>
    <t>น้ำหมึกเติมแท่นประทับตรา  สีน้ำเงิน</t>
  </si>
  <si>
    <t xml:space="preserve">น้ำหมึกเครื่อง cannon BJ 330 </t>
  </si>
  <si>
    <t>แฟ้มเจาะแข็ง  No. 120 F</t>
  </si>
  <si>
    <t>แฟ้มเจาะแข็ง  No. 125 F</t>
  </si>
  <si>
    <t>แฟ้มเสนอเซ็นต์</t>
  </si>
  <si>
    <t>แฟ้มสี  กระดาษ  (ปกอ่อน)</t>
  </si>
  <si>
    <t>มีดคัตเตอร์  ขนาดเล็ก</t>
  </si>
  <si>
    <t>ไม้บรรทัด  18"</t>
  </si>
  <si>
    <t>ไม้บรรทัด  12"</t>
  </si>
  <si>
    <t>ยางลบดินสอ</t>
  </si>
  <si>
    <t>ยางลบหมึกชนิดแท่งดินสอ</t>
  </si>
  <si>
    <t>รายการผลิตภัณฑ์วัสดุและอุปกรณ์ก่อสร้างมาตรฐาน</t>
  </si>
  <si>
    <t>รองเท้าบูท  13"</t>
  </si>
  <si>
    <t>ลวดเย็บกระดาษ  เบอร์  35 M</t>
  </si>
  <si>
    <t>ลวดเย็บกระดาษ  เบอร์  B 8</t>
  </si>
  <si>
    <t>ลวดเสียบกระดาษ  เบอร์ 1</t>
  </si>
  <si>
    <t>สเกล</t>
  </si>
  <si>
    <t>สก็อตเทป  ขนาด 3/4"</t>
  </si>
  <si>
    <t>สมุดเบอร์ 2 เล็ก</t>
  </si>
  <si>
    <t>สมุดเบอร์ 2 ใหญ่</t>
  </si>
  <si>
    <t>สมุดทะเบียนรับ-ส่ง  หนังสือ (A 3)</t>
  </si>
  <si>
    <t>สมุดทะเบียนรับ-ส่ง  หนังสือ (A 4)</t>
  </si>
  <si>
    <t>ห่วงเข้าเล่ม (กระดูกงู)</t>
  </si>
  <si>
    <t>หน้ากากแอมโมเนีย</t>
  </si>
  <si>
    <t>ใบมีดคัตเตอร์ ขนาดเล็ก</t>
  </si>
  <si>
    <t>ไส้กรองหน้ากากแอมโมเนีย</t>
  </si>
  <si>
    <t>ดินสอดำ  2B</t>
  </si>
  <si>
    <t>ดินสอสีไม้</t>
  </si>
  <si>
    <t>ดินสอแดง</t>
  </si>
  <si>
    <t>ปากกาเขียนแบบ  ร็อตติ้ง  เบอร์ 0.1</t>
  </si>
  <si>
    <t>ปากกาเขียนแบบ  ร็อตติ้ง  เบอร์ 0.2</t>
  </si>
  <si>
    <t>ปากกาเน้นข้อความ</t>
  </si>
  <si>
    <t>ปากกาเมจิ</t>
  </si>
  <si>
    <t>ปากกาเขียนไวท์บอร์ด</t>
  </si>
  <si>
    <t>ปากกาลูกลื่น  สีน้ำเงิน</t>
  </si>
  <si>
    <t>ปากกาลูกลื่น  สีดำ</t>
  </si>
  <si>
    <t>ปากกาลูกลื่น  สีแดง</t>
  </si>
  <si>
    <t>ปากกาเขียนครุภัณฑ์</t>
  </si>
  <si>
    <t>แปรงลบกระดานไวท์บอร์ด</t>
  </si>
  <si>
    <t>หัวปากกาเขียนแบบ  ร็อตติ้ง  เบอร์  0.2</t>
  </si>
  <si>
    <t>หัวปากกาเขียนแบบ  ร็อตติ้ง  เบอร์  0.3</t>
  </si>
  <si>
    <t>หมึกพิมพ์สำเนาระบบดิจิตอล  GR-2750</t>
  </si>
  <si>
    <t>เทปลบพิมพ์ดีดไฟฟ้า</t>
  </si>
  <si>
    <t>น้ำยาลบคำผิด</t>
  </si>
  <si>
    <t>ไส้ดินสอ  0.5 2B</t>
  </si>
  <si>
    <t>ไส้ดินสอ  0.5 HB</t>
  </si>
  <si>
    <t>ซองขาว  ชนิด DL</t>
  </si>
  <si>
    <t>ซองครุฑสีน้ำตาล  ขนาด ซี 5</t>
  </si>
  <si>
    <t>ซองครุฑสีน้ำตาล  ขยายข้าง A4</t>
  </si>
  <si>
    <t>ซองครุฑสีน้ำตาล  ขยายข้าง  ขนาดใหญ่ A3</t>
  </si>
  <si>
    <t>ซองน้ำตาล  พับ 4</t>
  </si>
  <si>
    <t>รวมทั้งสิ้น</t>
  </si>
  <si>
    <t>คีย์บอร์ด</t>
  </si>
  <si>
    <t>แผ่น Diskette  3.5"</t>
  </si>
  <si>
    <t>แผ่น  CD-R</t>
  </si>
  <si>
    <t xml:space="preserve">เมาส์  </t>
  </si>
  <si>
    <t>ที่ซับน้ำหมึก Plotter Cannon</t>
  </si>
  <si>
    <t xml:space="preserve">ดรั๊ม Brother HL 5250 </t>
  </si>
  <si>
    <t>อุปกรณ์บันทึกข้อมูลแบบพกพา</t>
  </si>
  <si>
    <t>หน่วยจัดเก็บข้อมูลแบบติดตั้งภายนอก</t>
  </si>
  <si>
    <t>ตะกร้าใส่ขยะ</t>
  </si>
  <si>
    <t>ถังน้ำพลาสติก</t>
  </si>
  <si>
    <t>ถุงมือไหมพรม</t>
  </si>
  <si>
    <t>แชมพูล้างรถ</t>
  </si>
  <si>
    <t>ถุงขยะสีดำ</t>
  </si>
  <si>
    <t>น้ำยาล้างห้องน้ำ</t>
  </si>
  <si>
    <t>ผงซักฟอก</t>
  </si>
  <si>
    <t>ผ้าดิบเช็ดรถ</t>
  </si>
  <si>
    <t>ไม้ปัดขนไก่</t>
  </si>
  <si>
    <t>ไม้ม็อบ</t>
  </si>
  <si>
    <t>ยาขัดเบาะ</t>
  </si>
  <si>
    <t>ยาขัดสีรถคาร์โก้</t>
  </si>
  <si>
    <t>อะไหล่ผ้าถูพื้น</t>
  </si>
  <si>
    <t>ปลั๊กคอมฯ 6 จุด  3 ขา   (5  เมตร)</t>
  </si>
  <si>
    <t>ปลั๊กคอมฯ  6  จุด  3  ขา  (10  เมตร)</t>
  </si>
  <si>
    <t>หลอดเดไลท์</t>
  </si>
  <si>
    <t>หลอดไฟนีออน 36 วัตต์</t>
  </si>
  <si>
    <t>สตาร์ทเตอร์</t>
  </si>
  <si>
    <t>วัสดุที่ไม่พบราคา</t>
  </si>
  <si>
    <t>กระดาษกราฟไข</t>
  </si>
  <si>
    <t>กระดาษไขพิมพ์ดีด</t>
  </si>
  <si>
    <t>กระดาษต่อเนื่อง</t>
  </si>
  <si>
    <t>กระดาษตารางคำนวณ</t>
  </si>
  <si>
    <t>กระดาษปรุไข</t>
  </si>
  <si>
    <t>กระดาษฟอกขาว  A1  (62  ซม. X 50  ม.) ม้วน</t>
  </si>
  <si>
    <t>กระดาษโรเนียว  ขนาดยาว</t>
  </si>
  <si>
    <t>กระดาษใส่เครื่องคิดเลขขนาดใหญ่</t>
  </si>
  <si>
    <t>เข็มปรุกระดาษไข</t>
  </si>
  <si>
    <t>คู่มือระบบก๊าซทางการแพทย์</t>
  </si>
  <si>
    <t>จานพิมพ์ภาษาไทย  รุ่นซุปเปอร์ไทม์ จ1004</t>
  </si>
  <si>
    <t>จานพิมพ์ภาษาไทย  รุ่นคอมแพค 5 DM</t>
  </si>
  <si>
    <t>จานพิมพ์ภาษาไทย  รุ่น  AP 8100</t>
  </si>
  <si>
    <t>จานพิมพ์ภาษาอังกฤษ  รุ่นคอมแพค 5 DM</t>
  </si>
  <si>
    <t>จานพิมพ์ภาษาอังกฤษ  รุ่นซุปเปอร์ไทม์</t>
  </si>
  <si>
    <t>ชุดขีดกระดาษไขพิมพ์ดีด</t>
  </si>
  <si>
    <t>ชุดทำความสะอาดหัวอ่าน - หัวเขียน</t>
  </si>
  <si>
    <t>เซ็ทสแควร์</t>
  </si>
  <si>
    <t>ตัวสวมหัวปากกาเขียนแบบ  ADAPTOR</t>
  </si>
  <si>
    <t>ถาดสไลด์</t>
  </si>
  <si>
    <t>ที่ใส่หมึกหัวปากกา</t>
  </si>
  <si>
    <t>น้ำยาล้างหัวปากกา  Pen-Plotter</t>
  </si>
  <si>
    <t>น้ำยา  DAITO  DCM  INC</t>
  </si>
  <si>
    <t>น้ำยาลบกระดาษไข</t>
  </si>
  <si>
    <t>ปากกาเขียนแบบ  ร็อตติ้ง  อีซีพ็อต  0.25  สีดำ</t>
  </si>
  <si>
    <t>ปากกาเขียนแบบ  ร็อตติ้ง  อีซีพ็อต  0.35  สีดำ</t>
  </si>
  <si>
    <t>ปากกาเขียนแบบ  Pen-Plotter  32  HP  03  KS</t>
  </si>
  <si>
    <t>เป๊กดอกจันทร์</t>
  </si>
  <si>
    <t>แปรงทำความสะอาดเครื่องไดโตะ</t>
  </si>
  <si>
    <t>ผงหมึกไดโตะ</t>
  </si>
  <si>
    <t>ผงหมึกเครื่องถ่ายไข  มิต้า  A0</t>
  </si>
  <si>
    <t>ผงเหล็กไดโตะ</t>
  </si>
  <si>
    <t>ผ้าหมึกพิมพ์ดีดไฟฟ้า  รุ่นซุปเปอร์ไทม์</t>
  </si>
  <si>
    <t>ผ้าหมึกพิมพ์ดีดไฟฟ้า  รุ่น  AP 8100</t>
  </si>
  <si>
    <t>ผ้าหมึกใส่เครื่องคิดเลข  ชาร์ป  CS-2186</t>
  </si>
  <si>
    <t>ยางลบหมึกเขียนแบบ  รุ่น T30</t>
  </si>
  <si>
    <t>ลวดเย็บกระดาษ  เบอร์  1224</t>
  </si>
  <si>
    <t>ลวดเย็บกระดาษ  เบอร์  9/12</t>
  </si>
  <si>
    <t>เลตเตอร์เพลต  เบอร์ 2/14</t>
  </si>
  <si>
    <t>สมุดค่าใช้จ่ายในการเดินทาง</t>
  </si>
  <si>
    <t>หมึกเขียนแบบ  ร็อตติ้ง  สีน้ำตาล</t>
  </si>
  <si>
    <t>หัวปากกาเขียนแบบ  ร็อตติ้ง  เบอร์  0.4</t>
  </si>
  <si>
    <t>หัวปากกาเขียนแบบ  ร็อตติ้ง  เบอร์  0.5</t>
  </si>
  <si>
    <t>หัวปากกาเขียนแบบ  ร็อตติ้ง  เบอร์  0.6</t>
  </si>
  <si>
    <t>หัวปากกาเขียนแบบ  ร็อตติ้ง  เบอร์  0.8</t>
  </si>
  <si>
    <t>หัวปากกาเขียนแบบ  Pen-Plotter  0.18</t>
  </si>
  <si>
    <t>หัวปากกาเขียนแบบ  Pen-Plotter  0.25</t>
  </si>
  <si>
    <t>หัวปากกาเขียนแบบ  Pen-Plotter  0.35</t>
  </si>
  <si>
    <t>หัวปากกาเขียนแบบ  Pen-Plotter  0.5</t>
  </si>
  <si>
    <t>หัวปากกาเขียนแบบ  Pen-Plotter  1.0</t>
  </si>
  <si>
    <t>หมึกเขียนแบบ  Pen-Plotter  สีเขียว</t>
  </si>
  <si>
    <t>หมึกเขียนแบบ  Pen-Plotter  สีแดง</t>
  </si>
  <si>
    <t>หมึกเขียนแบบ  Pen-Plotter  สีดำ</t>
  </si>
  <si>
    <t>หมึกเขียนแบบ  Pen-Plotter  สีน้ำเงิน</t>
  </si>
  <si>
    <t>อัลบั้มเก็บแผ่นไสลด์</t>
  </si>
  <si>
    <t>อะไหล่อัลบั้มเก็บแผ่นไสลด์</t>
  </si>
  <si>
    <t>ผงหมึกเครื่องถ่ายเอกสาร  มิต้า  5585</t>
  </si>
  <si>
    <t>ตะแกรงดักกลิ่น</t>
  </si>
  <si>
    <t>ที่ปั๊มน้ำ</t>
  </si>
  <si>
    <t>แปรงขัดห้องน้ำ</t>
  </si>
  <si>
    <t>ยาฉีดแมลงสาบและยุง</t>
  </si>
  <si>
    <t>ขาหลอดนีออน</t>
  </si>
  <si>
    <t>บาลาส</t>
  </si>
  <si>
    <t>หลอดไฟนีออน 18 วัตต์</t>
  </si>
  <si>
    <t>หลอดไฟลิฟท์</t>
  </si>
  <si>
    <t>ผงหมึก  HP  LaserJet  C 4092 A</t>
  </si>
  <si>
    <t>แฟ้มห่วงพลาสติก  No. 420 F</t>
  </si>
  <si>
    <t>รายงานวัสดุสำนักงาน คงเหลือ ประจำปีงบประมาณ  2555</t>
  </si>
  <si>
    <t>รายงานวัสดุคอมพิวเตอร์  คงเหลือ  ประจำปีงบประมาณ 2555</t>
  </si>
  <si>
    <t>รายงานวัสดุไฟฟ้าและวิทยุ  คงเหลือ  ประจำปีงบประมาณ 2555</t>
  </si>
  <si>
    <t>กระดาษไขพิมพ์แบบ  A1 (ม้วนใหญ่)</t>
  </si>
  <si>
    <t>กระดาษฟอกขาวA1 (ห่อ)</t>
  </si>
  <si>
    <t>กระดาษพิมพ์แบบ1.1 ม.x 20 หลา  (ม้วน)</t>
  </si>
  <si>
    <t>กระดาษพิมพ์แบบแปลน A1  KIP (ม้วน)</t>
  </si>
  <si>
    <t>กระดาษถ่ายแบบแปลน A1 (ม้วน)</t>
  </si>
  <si>
    <t>กระดาษฟอกขาว  A0   ห่อ</t>
  </si>
  <si>
    <t>ผงหมึกเครื่องถ่ายเอกสาร  ชาร์ป  ST-230STI</t>
  </si>
  <si>
    <t>ผงหมึกเครื่องโทรสาร  ชาร์ป  FO-29DC FO3150</t>
  </si>
  <si>
    <t>ผงหมึก HP 72 C9403 A</t>
  </si>
  <si>
    <t>ผงหมึก HP 72 C9397 A</t>
  </si>
  <si>
    <t>ผงหมึก HP 72 C9398 A</t>
  </si>
  <si>
    <t>ผงหมึก HP 72 C9399 A</t>
  </si>
  <si>
    <t>ผงหมึก HP 72 C9400 A</t>
  </si>
  <si>
    <t>ผงหมึก HP 72 C9401 A</t>
  </si>
  <si>
    <t>ผงหมึก Ricoh SP3400</t>
  </si>
  <si>
    <t>ผงหมึก Xerox 3435 CWAA 0762</t>
  </si>
  <si>
    <t>ผงหมึก HP 82  CH565A BK</t>
  </si>
  <si>
    <t>ผงหมึก HP 82  CH565A C</t>
  </si>
  <si>
    <t>ผงหมึก HP 82  CH565A M</t>
  </si>
  <si>
    <t>ผงหมึก HP 82  CH565A Y</t>
  </si>
  <si>
    <t>ผงหมึก HP CE 285A</t>
  </si>
  <si>
    <t>แฟ้มห่วง</t>
  </si>
  <si>
    <t>แฟ้ม 2 ห่วง</t>
  </si>
  <si>
    <t xml:space="preserve">แฟ้มซองพลาสติกออร์ก้า  A4 </t>
  </si>
  <si>
    <t>แฟ้มพลาสติกสันรูดอนท๊อป C 10</t>
  </si>
  <si>
    <t>ซองพลาสติกใส่เอกสาร</t>
  </si>
  <si>
    <t xml:space="preserve">หนังสือมาตรฐานและการก่อสร้างอาคาร </t>
  </si>
  <si>
    <t>กระดาษถ่ายแบบแปลน 88 ซมx150ม. A0 (ม้วน)</t>
  </si>
  <si>
    <t>หนังสือ Autodesk Revit Architedture</t>
  </si>
  <si>
    <t>กระดานไวท์บอร์ด</t>
  </si>
  <si>
    <t>กระดาษขาวพิเศษพล็อตเตอร์ AO ม้วน</t>
  </si>
  <si>
    <t>กระดาษไขพล็อต A0  (ม้วน)</t>
  </si>
  <si>
    <t>กระดาษพิมพ์แบบแปลน A0  KIP (ม้วน)</t>
  </si>
  <si>
    <t>กระดาษการ์ดสีทำปกขนาด A4</t>
  </si>
  <si>
    <t>กระดาษทำใบประกาศขนาด A4</t>
  </si>
  <si>
    <t>กระดาษทำปกมุกลายขนาด A4</t>
  </si>
  <si>
    <t>ป้ายชื่อพลาสติกติดหน้าอกพร้อมเข็มกลัด</t>
  </si>
  <si>
    <t>สเกลพัด</t>
  </si>
  <si>
    <t>หนังสืองานสถาปัตยกรรม</t>
  </si>
  <si>
    <t>หลอดเดไลท์ (หลอดประหยัดไฟ)</t>
  </si>
  <si>
    <t>กระดาษขาว A3  (ม้วน)</t>
  </si>
  <si>
    <t>แผ่น DVD-R</t>
  </si>
  <si>
    <t>สาย LAN LINK CAT5E</t>
  </si>
  <si>
    <t>หัว RJ 45 LINK</t>
  </si>
  <si>
    <t>ณ  วันที่  28  กันยายน  2555</t>
  </si>
  <si>
    <t>ผลต่าง</t>
  </si>
  <si>
    <t xml:space="preserve"> </t>
  </si>
  <si>
    <t>สำนัก/กอง/กลุ่ม/สำนักงาน..........   กรมสนับสนุนบริการสุขภาพ</t>
  </si>
  <si>
    <t>ณ  วันที่  30  กันยายน  25XX</t>
  </si>
  <si>
    <t>- ตัวอย่าง -</t>
  </si>
  <si>
    <t>สำนัก/กอง/กลุ่ม/สำนักงาน.....................   กรมสนับสนุนบริการสุขภาพ</t>
  </si>
  <si>
    <t>รายงานวัสดุ….งานบ้านงานครัว…. คงเหลือ ประจำปีงบประมาณ พ.ศ. 25XX</t>
  </si>
  <si>
    <t>หมวดวัสดุ</t>
  </si>
  <si>
    <t>สรุปรายงานวัสดุคงเหลือ ประจำปีงบประมาณ พ.ศ. 25XX</t>
  </si>
  <si>
    <t>ณ  วันที่  30   กันยายน  25XX</t>
  </si>
  <si>
    <t>คอลัมน์นี้สำหรับตรวจสอบ</t>
  </si>
  <si>
    <t>รวม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</si>
</sst>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_-;\-* #,##0_-;_-* &quot;-&quot;??_-;_-@_-"/>
  </numFmts>
  <fonts count="73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Cordia New"/>
      <family val="2"/>
    </font>
    <font>
      <sz val="12"/>
      <name val="Cordia New"/>
      <family val="2"/>
    </font>
    <font>
      <sz val="10"/>
      <name val="Arial"/>
      <family val="2"/>
    </font>
    <font>
      <b/>
      <sz val="14"/>
      <name val="Cordia New"/>
      <family val="2"/>
    </font>
    <font>
      <b/>
      <sz val="16"/>
      <name val="Cordia New"/>
      <family val="2"/>
    </font>
    <font>
      <sz val="14"/>
      <color indexed="10"/>
      <name val="Cordia New"/>
      <family val="2"/>
    </font>
    <font>
      <b/>
      <sz val="12"/>
      <name val="Cordia New"/>
      <family val="2"/>
    </font>
    <font>
      <sz val="11"/>
      <name val="Cordia New"/>
      <family val="2"/>
    </font>
    <font>
      <sz val="10"/>
      <name val="Cordia New"/>
      <family val="2"/>
    </font>
    <font>
      <b/>
      <sz val="10"/>
      <color indexed="12"/>
      <name val="Cordia New"/>
      <family val="2"/>
    </font>
    <font>
      <sz val="12"/>
      <color indexed="10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8"/>
      <name val="Calibri"/>
      <family val="2"/>
    </font>
    <font>
      <b/>
      <sz val="14"/>
      <color indexed="56"/>
      <name val="Cordia New"/>
      <family val="2"/>
    </font>
    <font>
      <sz val="14"/>
      <color indexed="56"/>
      <name val="Cordia New"/>
      <family val="2"/>
    </font>
    <font>
      <sz val="14"/>
      <color indexed="8"/>
      <name val="Calibri"/>
      <family val="2"/>
    </font>
    <font>
      <sz val="12"/>
      <color indexed="56"/>
      <name val="Cordia New"/>
      <family val="2"/>
    </font>
    <font>
      <b/>
      <sz val="12"/>
      <color indexed="56"/>
      <name val="Cordia New"/>
      <family val="2"/>
    </font>
    <font>
      <b/>
      <sz val="12"/>
      <color indexed="62"/>
      <name val="Cordia New"/>
      <family val="2"/>
    </font>
    <font>
      <sz val="14"/>
      <color indexed="8"/>
      <name val="TH SarabunPSK"/>
      <family val="2"/>
    </font>
    <font>
      <sz val="14"/>
      <color indexed="10"/>
      <name val="TH SarabunPSK"/>
      <family val="2"/>
    </font>
    <font>
      <b/>
      <sz val="12"/>
      <color indexed="30"/>
      <name val="Cordia New"/>
      <family val="2"/>
    </font>
    <font>
      <b/>
      <sz val="11"/>
      <color indexed="30"/>
      <name val="Calibri"/>
      <family val="2"/>
    </font>
    <font>
      <b/>
      <sz val="16"/>
      <color indexed="36"/>
      <name val="Cordia New"/>
      <family val="2"/>
    </font>
    <font>
      <b/>
      <sz val="16"/>
      <color indexed="10"/>
      <name val="Cordia New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Calibri"/>
      <family val="2"/>
    </font>
    <font>
      <b/>
      <sz val="14"/>
      <color theme="3"/>
      <name val="Cordia New"/>
      <family val="2"/>
    </font>
    <font>
      <sz val="14"/>
      <color theme="3"/>
      <name val="Cordia New"/>
      <family val="2"/>
    </font>
    <font>
      <sz val="14"/>
      <color theme="1"/>
      <name val="Calibri"/>
      <family val="2"/>
    </font>
    <font>
      <sz val="12"/>
      <color theme="3"/>
      <name val="Cordia New"/>
      <family val="2"/>
    </font>
    <font>
      <sz val="12"/>
      <color rgb="FFFF0000"/>
      <name val="Cordia New"/>
      <family val="2"/>
    </font>
    <font>
      <b/>
      <sz val="12"/>
      <color theme="3"/>
      <name val="Cordia New"/>
      <family val="2"/>
    </font>
    <font>
      <b/>
      <sz val="12"/>
      <color theme="4" tint="-0.24997000396251678"/>
      <name val="Cordia New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2"/>
      <color rgb="FF0070C0"/>
      <name val="Cordia New"/>
      <family val="2"/>
    </font>
    <font>
      <b/>
      <sz val="11"/>
      <color rgb="FF0070C0"/>
      <name val="Calibri"/>
      <family val="2"/>
    </font>
    <font>
      <b/>
      <sz val="16"/>
      <color rgb="FFFF0000"/>
      <name val="Cordia New"/>
      <family val="2"/>
    </font>
    <font>
      <b/>
      <sz val="16"/>
      <color rgb="FF7030A0"/>
      <name val="Cordia Ne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double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double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double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hair"/>
    </border>
    <border>
      <left style="thin"/>
      <right/>
      <top/>
      <bottom style="hair"/>
    </border>
    <border>
      <left style="double"/>
      <right style="thin"/>
      <top/>
      <bottom style="hair"/>
    </border>
    <border>
      <left style="thin"/>
      <right style="double"/>
      <top/>
      <bottom style="hair"/>
    </border>
    <border>
      <left style="thin"/>
      <right style="thin"/>
      <top/>
      <bottom/>
    </border>
    <border>
      <left style="thin"/>
      <right/>
      <top/>
      <bottom/>
    </border>
    <border>
      <left style="double"/>
      <right style="thin"/>
      <top style="thin"/>
      <bottom/>
    </border>
    <border>
      <left/>
      <right style="thin"/>
      <top style="thin"/>
      <bottom/>
    </border>
    <border>
      <left style="double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 style="double"/>
      <right style="thin"/>
      <top style="thin"/>
      <bottom style="hair"/>
    </border>
    <border>
      <left/>
      <right style="thin"/>
      <top style="hair"/>
      <bottom style="hair"/>
    </border>
    <border>
      <left style="thin"/>
      <right style="double"/>
      <top style="thin"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double"/>
      <right style="thin"/>
      <top style="hair"/>
      <bottom/>
    </border>
    <border>
      <left/>
      <right style="thin"/>
      <top style="hair"/>
      <bottom/>
    </border>
    <border>
      <left/>
      <right style="thin"/>
      <top/>
      <bottom style="hair"/>
    </border>
    <border>
      <left style="double"/>
      <right/>
      <top/>
      <bottom style="hair"/>
    </border>
    <border>
      <left style="double"/>
      <right/>
      <top style="hair"/>
      <bottom style="hair"/>
    </border>
    <border>
      <left style="double"/>
      <right style="thin"/>
      <top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/>
      <right style="thin"/>
      <top/>
      <bottom/>
    </border>
    <border>
      <left style="thin"/>
      <right style="thin"/>
      <top style="hair"/>
      <bottom style="thin"/>
    </border>
    <border>
      <left style="double"/>
      <right style="thin"/>
      <top style="hair"/>
      <bottom style="thin"/>
    </border>
    <border>
      <left style="thin"/>
      <right style="double"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double"/>
      <top style="hair"/>
      <bottom/>
    </border>
    <border>
      <left style="thin"/>
      <right style="double"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 style="thin"/>
      <right/>
      <top style="thin"/>
      <bottom style="double"/>
    </border>
    <border>
      <left/>
      <right style="double"/>
      <top style="thin"/>
      <bottom style="double"/>
    </border>
    <border>
      <left style="thin"/>
      <right/>
      <top style="thin"/>
      <bottom style="hair"/>
    </border>
    <border>
      <left style="thin"/>
      <right style="double"/>
      <top/>
      <bottom style="double"/>
    </border>
    <border>
      <left style="thin"/>
      <right style="thin"/>
      <top/>
      <bottom style="double"/>
    </border>
    <border>
      <left/>
      <right/>
      <top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9" fontId="0" fillId="0" borderId="0" applyFont="0" applyFill="0" applyBorder="0" applyAlignment="0" applyProtection="0"/>
    <xf numFmtId="0" fontId="46" fillId="21" borderId="0" applyNumberFormat="0" applyBorder="0" applyAlignment="0" applyProtection="0"/>
    <xf numFmtId="0" fontId="47" fillId="22" borderId="3" applyNumberFormat="0" applyAlignment="0" applyProtection="0"/>
    <xf numFmtId="0" fontId="48" fillId="22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24" borderId="4" applyNumberFormat="0" applyAlignment="0" applyProtection="0"/>
    <xf numFmtId="0" fontId="54" fillId="25" borderId="0" applyNumberFormat="0" applyBorder="0" applyAlignment="0" applyProtection="0"/>
    <xf numFmtId="0" fontId="55" fillId="0" borderId="5" applyNumberFormat="0" applyFill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495">
    <xf numFmtId="0" fontId="0" fillId="0" borderId="0" xfId="0" applyFont="1" applyAlignment="1">
      <alignment/>
    </xf>
    <xf numFmtId="171" fontId="3" fillId="0" borderId="10" xfId="37" applyFont="1" applyBorder="1" applyAlignment="1">
      <alignment horizontal="center"/>
    </xf>
    <xf numFmtId="171" fontId="3" fillId="0" borderId="11" xfId="37" applyFont="1" applyBorder="1" applyAlignment="1">
      <alignment horizontal="center"/>
    </xf>
    <xf numFmtId="171" fontId="3" fillId="0" borderId="12" xfId="37" applyFont="1" applyBorder="1" applyAlignment="1">
      <alignment horizontal="center"/>
    </xf>
    <xf numFmtId="171" fontId="3" fillId="0" borderId="13" xfId="37" applyFont="1" applyBorder="1" applyAlignment="1">
      <alignment horizontal="center"/>
    </xf>
    <xf numFmtId="171" fontId="3" fillId="0" borderId="14" xfId="37" applyFont="1" applyBorder="1" applyAlignment="1">
      <alignment horizontal="center"/>
    </xf>
    <xf numFmtId="171" fontId="3" fillId="0" borderId="15" xfId="37" applyFont="1" applyBorder="1" applyAlignment="1">
      <alignment horizontal="center"/>
    </xf>
    <xf numFmtId="171" fontId="3" fillId="0" borderId="16" xfId="38" applyFont="1" applyBorder="1" applyAlignment="1">
      <alignment/>
    </xf>
    <xf numFmtId="171" fontId="2" fillId="0" borderId="0" xfId="38" applyFont="1" applyBorder="1" applyAlignment="1">
      <alignment/>
    </xf>
    <xf numFmtId="171" fontId="3" fillId="0" borderId="17" xfId="38" applyFont="1" applyBorder="1" applyAlignment="1">
      <alignment/>
    </xf>
    <xf numFmtId="0" fontId="59" fillId="0" borderId="0" xfId="0" applyFont="1" applyAlignment="1">
      <alignment/>
    </xf>
    <xf numFmtId="171" fontId="3" fillId="0" borderId="16" xfId="38" applyFont="1" applyFill="1" applyBorder="1" applyAlignment="1">
      <alignment/>
    </xf>
    <xf numFmtId="0" fontId="0" fillId="0" borderId="0" xfId="0" applyFill="1" applyAlignment="1">
      <alignment/>
    </xf>
    <xf numFmtId="0" fontId="3" fillId="0" borderId="18" xfId="56" applyFont="1" applyFill="1" applyBorder="1" applyAlignment="1">
      <alignment horizontal="center"/>
      <protection/>
    </xf>
    <xf numFmtId="171" fontId="3" fillId="0" borderId="17" xfId="38" applyFont="1" applyFill="1" applyBorder="1" applyAlignment="1">
      <alignment/>
    </xf>
    <xf numFmtId="176" fontId="3" fillId="0" borderId="19" xfId="38" applyNumberFormat="1" applyFont="1" applyFill="1" applyBorder="1" applyAlignment="1">
      <alignment/>
    </xf>
    <xf numFmtId="171" fontId="3" fillId="0" borderId="18" xfId="38" applyFont="1" applyFill="1" applyBorder="1" applyAlignment="1">
      <alignment/>
    </xf>
    <xf numFmtId="0" fontId="59" fillId="0" borderId="0" xfId="0" applyFont="1" applyFill="1" applyAlignment="1">
      <alignment/>
    </xf>
    <xf numFmtId="0" fontId="2" fillId="0" borderId="0" xfId="56" applyFont="1" applyBorder="1" applyAlignment="1">
      <alignment horizontal="center"/>
      <protection/>
    </xf>
    <xf numFmtId="0" fontId="2" fillId="0" borderId="0" xfId="56" applyBorder="1" applyAlignment="1">
      <alignment horizontal="center"/>
      <protection/>
    </xf>
    <xf numFmtId="176" fontId="2" fillId="0" borderId="0" xfId="38" applyNumberFormat="1" applyFont="1" applyBorder="1" applyAlignment="1">
      <alignment/>
    </xf>
    <xf numFmtId="171" fontId="2" fillId="0" borderId="0" xfId="38" applyNumberFormat="1" applyFont="1" applyBorder="1" applyAlignment="1">
      <alignment/>
    </xf>
    <xf numFmtId="0" fontId="0" fillId="0" borderId="0" xfId="0" applyBorder="1" applyAlignment="1">
      <alignment/>
    </xf>
    <xf numFmtId="171" fontId="2" fillId="0" borderId="0" xfId="38" applyFont="1" applyFill="1" applyBorder="1" applyAlignment="1">
      <alignment/>
    </xf>
    <xf numFmtId="176" fontId="2" fillId="0" borderId="0" xfId="38" applyNumberFormat="1" applyFont="1" applyFill="1" applyBorder="1" applyAlignment="1">
      <alignment/>
    </xf>
    <xf numFmtId="0" fontId="2" fillId="0" borderId="0" xfId="56" applyFill="1" applyBorder="1" applyAlignment="1">
      <alignment horizontal="center"/>
      <protection/>
    </xf>
    <xf numFmtId="0" fontId="2" fillId="0" borderId="0" xfId="56" applyFont="1" applyFill="1" applyBorder="1" applyAlignment="1">
      <alignment horizontal="center"/>
      <protection/>
    </xf>
    <xf numFmtId="0" fontId="7" fillId="0" borderId="0" xfId="56" applyFont="1" applyFill="1" applyBorder="1" applyAlignment="1">
      <alignment horizontal="center"/>
      <protection/>
    </xf>
    <xf numFmtId="171" fontId="2" fillId="33" borderId="0" xfId="38" applyFont="1" applyFill="1" applyBorder="1" applyAlignment="1">
      <alignment/>
    </xf>
    <xf numFmtId="171" fontId="2" fillId="0" borderId="0" xfId="38" applyNumberFormat="1" applyFont="1" applyFill="1" applyBorder="1" applyAlignment="1">
      <alignment/>
    </xf>
    <xf numFmtId="171" fontId="2" fillId="28" borderId="0" xfId="38" applyFont="1" applyFill="1" applyBorder="1" applyAlignment="1">
      <alignment/>
    </xf>
    <xf numFmtId="171" fontId="60" fillId="0" borderId="0" xfId="38" applyFont="1" applyBorder="1" applyAlignment="1">
      <alignment horizontal="center"/>
    </xf>
    <xf numFmtId="176" fontId="61" fillId="0" borderId="0" xfId="38" applyNumberFormat="1" applyFont="1" applyBorder="1" applyAlignment="1">
      <alignment/>
    </xf>
    <xf numFmtId="171" fontId="61" fillId="0" borderId="0" xfId="38" applyFont="1" applyBorder="1" applyAlignment="1">
      <alignment/>
    </xf>
    <xf numFmtId="171" fontId="61" fillId="0" borderId="0" xfId="38" applyNumberFormat="1" applyFont="1" applyBorder="1" applyAlignment="1">
      <alignment/>
    </xf>
    <xf numFmtId="0" fontId="2" fillId="0" borderId="0" xfId="55" applyBorder="1" applyAlignment="1">
      <alignment horizontal="center"/>
      <protection/>
    </xf>
    <xf numFmtId="49" fontId="2" fillId="0" borderId="0" xfId="37" applyNumberFormat="1" applyBorder="1" applyAlignment="1">
      <alignment horizontal="center"/>
    </xf>
    <xf numFmtId="171" fontId="2" fillId="0" borderId="0" xfId="37" applyBorder="1" applyAlignment="1">
      <alignment/>
    </xf>
    <xf numFmtId="176" fontId="3" fillId="0" borderId="0" xfId="37" applyNumberFormat="1" applyFont="1" applyBorder="1" applyAlignment="1">
      <alignment horizontal="center"/>
    </xf>
    <xf numFmtId="171" fontId="3" fillId="0" borderId="0" xfId="37" applyFont="1" applyBorder="1" applyAlignment="1">
      <alignment/>
    </xf>
    <xf numFmtId="176" fontId="3" fillId="0" borderId="0" xfId="37" applyNumberFormat="1" applyFont="1" applyBorder="1" applyAlignment="1">
      <alignment/>
    </xf>
    <xf numFmtId="0" fontId="62" fillId="0" borderId="0" xfId="0" applyFont="1" applyFill="1" applyAlignment="1">
      <alignment/>
    </xf>
    <xf numFmtId="171" fontId="60" fillId="0" borderId="0" xfId="39" applyFont="1" applyBorder="1" applyAlignment="1">
      <alignment/>
    </xf>
    <xf numFmtId="171" fontId="61" fillId="0" borderId="0" xfId="39" applyFont="1" applyFill="1" applyBorder="1" applyAlignment="1">
      <alignment/>
    </xf>
    <xf numFmtId="171" fontId="61" fillId="0" borderId="0" xfId="39" applyFont="1" applyBorder="1" applyAlignment="1">
      <alignment/>
    </xf>
    <xf numFmtId="171" fontId="8" fillId="33" borderId="16" xfId="38" applyFont="1" applyFill="1" applyBorder="1" applyAlignment="1">
      <alignment/>
    </xf>
    <xf numFmtId="176" fontId="8" fillId="0" borderId="19" xfId="38" applyNumberFormat="1" applyFont="1" applyFill="1" applyBorder="1" applyAlignment="1">
      <alignment/>
    </xf>
    <xf numFmtId="171" fontId="8" fillId="0" borderId="18" xfId="38" applyNumberFormat="1" applyFont="1" applyFill="1" applyBorder="1" applyAlignment="1">
      <alignment/>
    </xf>
    <xf numFmtId="171" fontId="8" fillId="33" borderId="20" xfId="38" applyFont="1" applyFill="1" applyBorder="1" applyAlignment="1">
      <alignment/>
    </xf>
    <xf numFmtId="171" fontId="8" fillId="0" borderId="18" xfId="38" applyFont="1" applyFill="1" applyBorder="1" applyAlignment="1">
      <alignment/>
    </xf>
    <xf numFmtId="176" fontId="8" fillId="0" borderId="21" xfId="38" applyNumberFormat="1" applyFont="1" applyFill="1" applyBorder="1" applyAlignment="1">
      <alignment/>
    </xf>
    <xf numFmtId="171" fontId="8" fillId="33" borderId="22" xfId="38" applyFont="1" applyFill="1" applyBorder="1" applyAlignment="1">
      <alignment/>
    </xf>
    <xf numFmtId="176" fontId="8" fillId="0" borderId="19" xfId="38" applyNumberFormat="1" applyFont="1" applyBorder="1" applyAlignment="1">
      <alignment/>
    </xf>
    <xf numFmtId="171" fontId="8" fillId="0" borderId="18" xfId="38" applyFont="1" applyBorder="1" applyAlignment="1">
      <alignment/>
    </xf>
    <xf numFmtId="171" fontId="60" fillId="0" borderId="0" xfId="38" applyFont="1" applyFill="1" applyBorder="1" applyAlignment="1">
      <alignment/>
    </xf>
    <xf numFmtId="0" fontId="0" fillId="0" borderId="0" xfId="0" applyFill="1" applyBorder="1" applyAlignment="1">
      <alignment/>
    </xf>
    <xf numFmtId="171" fontId="61" fillId="0" borderId="0" xfId="38" applyFont="1" applyFill="1" applyBorder="1" applyAlignment="1">
      <alignment/>
    </xf>
    <xf numFmtId="171" fontId="8" fillId="0" borderId="16" xfId="38" applyFont="1" applyFill="1" applyBorder="1" applyAlignment="1">
      <alignment/>
    </xf>
    <xf numFmtId="171" fontId="8" fillId="0" borderId="20" xfId="38" applyFont="1" applyFill="1" applyBorder="1" applyAlignment="1">
      <alignment/>
    </xf>
    <xf numFmtId="0" fontId="2" fillId="0" borderId="0" xfId="60" applyFont="1" applyBorder="1">
      <alignment/>
      <protection/>
    </xf>
    <xf numFmtId="0" fontId="2" fillId="0" borderId="0" xfId="60" applyFont="1" applyFill="1" applyBorder="1" applyAlignment="1">
      <alignment horizontal="center"/>
      <protection/>
    </xf>
    <xf numFmtId="0" fontId="2" fillId="0" borderId="0" xfId="60" applyFont="1" applyFill="1" applyBorder="1">
      <alignment/>
      <protection/>
    </xf>
    <xf numFmtId="0" fontId="2" fillId="0" borderId="0" xfId="60" applyFont="1" applyFill="1" applyBorder="1" applyAlignment="1">
      <alignment/>
      <protection/>
    </xf>
    <xf numFmtId="176" fontId="2" fillId="0" borderId="0" xfId="42" applyNumberFormat="1" applyFont="1" applyFill="1" applyBorder="1" applyAlignment="1">
      <alignment/>
    </xf>
    <xf numFmtId="171" fontId="2" fillId="0" borderId="0" xfId="42" applyFont="1" applyBorder="1" applyAlignment="1">
      <alignment/>
    </xf>
    <xf numFmtId="176" fontId="2" fillId="0" borderId="0" xfId="42" applyNumberFormat="1" applyFont="1" applyBorder="1" applyAlignment="1">
      <alignment/>
    </xf>
    <xf numFmtId="0" fontId="2" fillId="0" borderId="0" xfId="60" applyFont="1" applyFill="1" applyBorder="1" applyAlignment="1">
      <alignment horizontal="left"/>
      <protection/>
    </xf>
    <xf numFmtId="0" fontId="2" fillId="0" borderId="0" xfId="33" applyFont="1" applyBorder="1" applyAlignment="1">
      <alignment horizontal="left"/>
      <protection/>
    </xf>
    <xf numFmtId="171" fontId="3" fillId="0" borderId="23" xfId="37" applyFont="1" applyBorder="1" applyAlignment="1">
      <alignment horizontal="center"/>
    </xf>
    <xf numFmtId="171" fontId="3" fillId="0" borderId="24" xfId="37" applyFont="1" applyBorder="1" applyAlignment="1">
      <alignment horizontal="center"/>
    </xf>
    <xf numFmtId="176" fontId="3" fillId="0" borderId="25" xfId="37" applyNumberFormat="1" applyFont="1" applyBorder="1" applyAlignment="1">
      <alignment horizontal="center"/>
    </xf>
    <xf numFmtId="176" fontId="3" fillId="0" borderId="26" xfId="37" applyNumberFormat="1" applyFont="1" applyBorder="1" applyAlignment="1">
      <alignment horizontal="center"/>
    </xf>
    <xf numFmtId="49" fontId="3" fillId="0" borderId="15" xfId="37" applyNumberFormat="1" applyFont="1" applyBorder="1" applyAlignment="1">
      <alignment horizontal="center"/>
    </xf>
    <xf numFmtId="176" fontId="3" fillId="0" borderId="27" xfId="37" applyNumberFormat="1" applyFont="1" applyBorder="1" applyAlignment="1">
      <alignment horizontal="center"/>
    </xf>
    <xf numFmtId="176" fontId="3" fillId="0" borderId="28" xfId="37" applyNumberFormat="1" applyFont="1" applyBorder="1" applyAlignment="1">
      <alignment horizontal="center"/>
    </xf>
    <xf numFmtId="0" fontId="3" fillId="0" borderId="29" xfId="55" applyFont="1" applyBorder="1" applyAlignment="1">
      <alignment horizontal="center"/>
      <protection/>
    </xf>
    <xf numFmtId="49" fontId="3" fillId="0" borderId="29" xfId="37" applyNumberFormat="1" applyFont="1" applyBorder="1" applyAlignment="1">
      <alignment horizontal="center"/>
    </xf>
    <xf numFmtId="176" fontId="3" fillId="0" borderId="30" xfId="37" applyNumberFormat="1" applyFont="1" applyBorder="1" applyAlignment="1">
      <alignment horizontal="center"/>
    </xf>
    <xf numFmtId="171" fontId="3" fillId="0" borderId="18" xfId="37" applyFont="1" applyBorder="1" applyAlignment="1">
      <alignment/>
    </xf>
    <xf numFmtId="171" fontId="3" fillId="0" borderId="22" xfId="37" applyFont="1" applyBorder="1" applyAlignment="1">
      <alignment/>
    </xf>
    <xf numFmtId="176" fontId="3" fillId="0" borderId="31" xfId="37" applyNumberFormat="1" applyFont="1" applyBorder="1" applyAlignment="1">
      <alignment/>
    </xf>
    <xf numFmtId="171" fontId="3" fillId="0" borderId="17" xfId="37" applyFont="1" applyBorder="1" applyAlignment="1">
      <alignment/>
    </xf>
    <xf numFmtId="176" fontId="3" fillId="0" borderId="25" xfId="37" applyNumberFormat="1" applyFont="1" applyBorder="1" applyAlignment="1">
      <alignment/>
    </xf>
    <xf numFmtId="171" fontId="3" fillId="0" borderId="12" xfId="37" applyFont="1" applyBorder="1" applyAlignment="1">
      <alignment/>
    </xf>
    <xf numFmtId="171" fontId="3" fillId="0" borderId="32" xfId="37" applyFont="1" applyBorder="1" applyAlignment="1">
      <alignment/>
    </xf>
    <xf numFmtId="176" fontId="3" fillId="0" borderId="26" xfId="37" applyNumberFormat="1" applyFont="1" applyBorder="1" applyAlignment="1">
      <alignment/>
    </xf>
    <xf numFmtId="171" fontId="3" fillId="0" borderId="29" xfId="37" applyFont="1" applyBorder="1" applyAlignment="1">
      <alignment/>
    </xf>
    <xf numFmtId="0" fontId="3" fillId="0" borderId="18" xfId="55" applyFont="1" applyBorder="1" applyAlignment="1">
      <alignment horizontal="center"/>
      <protection/>
    </xf>
    <xf numFmtId="0" fontId="3" fillId="0" borderId="33" xfId="56" applyFont="1" applyBorder="1" applyAlignment="1">
      <alignment horizontal="center"/>
      <protection/>
    </xf>
    <xf numFmtId="176" fontId="3" fillId="0" borderId="19" xfId="37" applyNumberFormat="1" applyFont="1" applyBorder="1" applyAlignment="1">
      <alignment horizontal="center"/>
    </xf>
    <xf numFmtId="176" fontId="3" fillId="0" borderId="19" xfId="37" applyNumberFormat="1" applyFont="1" applyBorder="1" applyAlignment="1">
      <alignment/>
    </xf>
    <xf numFmtId="0" fontId="3" fillId="0" borderId="34" xfId="56" applyFont="1" applyBorder="1" applyAlignment="1">
      <alignment horizontal="center"/>
      <protection/>
    </xf>
    <xf numFmtId="0" fontId="3" fillId="0" borderId="18" xfId="56" applyFont="1" applyBorder="1" applyAlignment="1">
      <alignment horizontal="center"/>
      <protection/>
    </xf>
    <xf numFmtId="0" fontId="3" fillId="0" borderId="35" xfId="55" applyFont="1" applyBorder="1" applyAlignment="1">
      <alignment horizontal="center"/>
      <protection/>
    </xf>
    <xf numFmtId="171" fontId="3" fillId="0" borderId="36" xfId="37" applyFont="1" applyBorder="1" applyAlignment="1">
      <alignment/>
    </xf>
    <xf numFmtId="176" fontId="3" fillId="0" borderId="37" xfId="37" applyNumberFormat="1" applyFont="1" applyBorder="1" applyAlignment="1">
      <alignment horizontal="center"/>
    </xf>
    <xf numFmtId="171" fontId="3" fillId="0" borderId="35" xfId="37" applyFont="1" applyBorder="1" applyAlignment="1">
      <alignment/>
    </xf>
    <xf numFmtId="171" fontId="3" fillId="0" borderId="38" xfId="37" applyFont="1" applyBorder="1" applyAlignment="1">
      <alignment/>
    </xf>
    <xf numFmtId="171" fontId="3" fillId="0" borderId="37" xfId="37" applyFont="1" applyBorder="1" applyAlignment="1">
      <alignment/>
    </xf>
    <xf numFmtId="49" fontId="3" fillId="0" borderId="18" xfId="37" applyNumberFormat="1" applyFont="1" applyBorder="1" applyAlignment="1">
      <alignment horizontal="center"/>
    </xf>
    <xf numFmtId="171" fontId="3" fillId="0" borderId="16" xfId="37" applyFont="1" applyBorder="1" applyAlignment="1">
      <alignment/>
    </xf>
    <xf numFmtId="171" fontId="3" fillId="0" borderId="34" xfId="37" applyFont="1" applyBorder="1" applyAlignment="1">
      <alignment/>
    </xf>
    <xf numFmtId="1" fontId="3" fillId="0" borderId="35" xfId="37" applyNumberFormat="1" applyFont="1" applyBorder="1" applyAlignment="1">
      <alignment horizontal="center"/>
    </xf>
    <xf numFmtId="176" fontId="3" fillId="0" borderId="38" xfId="37" applyNumberFormat="1" applyFont="1" applyBorder="1" applyAlignment="1">
      <alignment/>
    </xf>
    <xf numFmtId="176" fontId="3" fillId="0" borderId="37" xfId="37" applyNumberFormat="1" applyFont="1" applyBorder="1" applyAlignment="1">
      <alignment/>
    </xf>
    <xf numFmtId="1" fontId="3" fillId="0" borderId="18" xfId="37" applyNumberFormat="1" applyFont="1" applyBorder="1" applyAlignment="1">
      <alignment horizontal="center"/>
    </xf>
    <xf numFmtId="0" fontId="3" fillId="0" borderId="34" xfId="55" applyFont="1" applyBorder="1" applyAlignment="1">
      <alignment horizontal="center"/>
      <protection/>
    </xf>
    <xf numFmtId="49" fontId="3" fillId="0" borderId="34" xfId="37" applyNumberFormat="1" applyFont="1" applyBorder="1" applyAlignment="1">
      <alignment horizontal="center"/>
    </xf>
    <xf numFmtId="176" fontId="3" fillId="0" borderId="21" xfId="37" applyNumberFormat="1" applyFont="1" applyBorder="1" applyAlignment="1">
      <alignment horizontal="center"/>
    </xf>
    <xf numFmtId="176" fontId="3" fillId="0" borderId="39" xfId="37" applyNumberFormat="1" applyFont="1" applyBorder="1" applyAlignment="1">
      <alignment/>
    </xf>
    <xf numFmtId="171" fontId="3" fillId="0" borderId="20" xfId="37" applyFont="1" applyBorder="1" applyAlignment="1">
      <alignment/>
    </xf>
    <xf numFmtId="176" fontId="3" fillId="0" borderId="21" xfId="37" applyNumberFormat="1" applyFont="1" applyBorder="1" applyAlignment="1">
      <alignment/>
    </xf>
    <xf numFmtId="171" fontId="3" fillId="0" borderId="12" xfId="38" applyFont="1" applyBorder="1" applyAlignment="1">
      <alignment horizontal="center"/>
    </xf>
    <xf numFmtId="171" fontId="3" fillId="0" borderId="11" xfId="38" applyFont="1" applyBorder="1" applyAlignment="1">
      <alignment horizontal="center"/>
    </xf>
    <xf numFmtId="171" fontId="3" fillId="0" borderId="23" xfId="38" applyFont="1" applyBorder="1" applyAlignment="1">
      <alignment horizontal="center"/>
    </xf>
    <xf numFmtId="171" fontId="3" fillId="0" borderId="24" xfId="38" applyFont="1" applyBorder="1" applyAlignment="1">
      <alignment horizontal="center"/>
    </xf>
    <xf numFmtId="176" fontId="3" fillId="0" borderId="25" xfId="38" applyNumberFormat="1" applyFont="1" applyBorder="1" applyAlignment="1">
      <alignment horizontal="center"/>
    </xf>
    <xf numFmtId="171" fontId="3" fillId="0" borderId="10" xfId="38" applyFont="1" applyFill="1" applyBorder="1" applyAlignment="1">
      <alignment horizontal="center"/>
    </xf>
    <xf numFmtId="176" fontId="3" fillId="0" borderId="26" xfId="38" applyNumberFormat="1" applyFont="1" applyBorder="1" applyAlignment="1">
      <alignment horizontal="center"/>
    </xf>
    <xf numFmtId="171" fontId="3" fillId="0" borderId="11" xfId="38" applyFont="1" applyFill="1" applyBorder="1" applyAlignment="1">
      <alignment horizontal="center"/>
    </xf>
    <xf numFmtId="171" fontId="3" fillId="0" borderId="10" xfId="38" applyFont="1" applyBorder="1" applyAlignment="1">
      <alignment horizontal="center"/>
    </xf>
    <xf numFmtId="171" fontId="3" fillId="0" borderId="15" xfId="38" applyFont="1" applyBorder="1" applyAlignment="1">
      <alignment horizontal="center"/>
    </xf>
    <xf numFmtId="171" fontId="3" fillId="0" borderId="14" xfId="38" applyFont="1" applyBorder="1" applyAlignment="1">
      <alignment horizontal="center"/>
    </xf>
    <xf numFmtId="176" fontId="3" fillId="0" borderId="27" xfId="38" applyNumberFormat="1" applyFont="1" applyBorder="1" applyAlignment="1">
      <alignment horizontal="center"/>
    </xf>
    <xf numFmtId="171" fontId="3" fillId="0" borderId="13" xfId="38" applyFont="1" applyFill="1" applyBorder="1" applyAlignment="1">
      <alignment horizontal="center"/>
    </xf>
    <xf numFmtId="176" fontId="3" fillId="0" borderId="28" xfId="38" applyNumberFormat="1" applyFont="1" applyBorder="1" applyAlignment="1">
      <alignment horizontal="center"/>
    </xf>
    <xf numFmtId="171" fontId="3" fillId="0" borderId="14" xfId="38" applyFont="1" applyFill="1" applyBorder="1" applyAlignment="1">
      <alignment horizontal="center"/>
    </xf>
    <xf numFmtId="171" fontId="3" fillId="0" borderId="13" xfId="38" applyFont="1" applyBorder="1" applyAlignment="1">
      <alignment horizontal="center"/>
    </xf>
    <xf numFmtId="171" fontId="3" fillId="0" borderId="22" xfId="38" applyFont="1" applyFill="1" applyBorder="1" applyAlignment="1">
      <alignment/>
    </xf>
    <xf numFmtId="171" fontId="3" fillId="0" borderId="34" xfId="38" applyFont="1" applyBorder="1" applyAlignment="1">
      <alignment/>
    </xf>
    <xf numFmtId="176" fontId="3" fillId="0" borderId="21" xfId="38" applyNumberFormat="1" applyFont="1" applyFill="1" applyBorder="1" applyAlignment="1">
      <alignment/>
    </xf>
    <xf numFmtId="171" fontId="3" fillId="0" borderId="18" xfId="38" applyFont="1" applyBorder="1" applyAlignment="1">
      <alignment/>
    </xf>
    <xf numFmtId="176" fontId="3" fillId="0" borderId="19" xfId="38" applyNumberFormat="1" applyFont="1" applyBorder="1" applyAlignment="1">
      <alignment/>
    </xf>
    <xf numFmtId="0" fontId="3" fillId="0" borderId="34" xfId="56" applyFont="1" applyFill="1" applyBorder="1" applyAlignment="1">
      <alignment horizontal="center"/>
      <protection/>
    </xf>
    <xf numFmtId="176" fontId="3" fillId="0" borderId="40" xfId="38" applyNumberFormat="1" applyFont="1" applyBorder="1" applyAlignment="1">
      <alignment/>
    </xf>
    <xf numFmtId="171" fontId="3" fillId="0" borderId="20" xfId="38" applyFont="1" applyFill="1" applyBorder="1" applyAlignment="1">
      <alignment/>
    </xf>
    <xf numFmtId="176" fontId="3" fillId="0" borderId="41" xfId="38" applyNumberFormat="1" applyFont="1" applyBorder="1" applyAlignment="1">
      <alignment/>
    </xf>
    <xf numFmtId="176" fontId="3" fillId="0" borderId="18" xfId="38" applyNumberFormat="1" applyFont="1" applyBorder="1" applyAlignment="1">
      <alignment/>
    </xf>
    <xf numFmtId="171" fontId="3" fillId="0" borderId="18" xfId="38" applyNumberFormat="1" applyFont="1" applyBorder="1" applyAlignment="1">
      <alignment/>
    </xf>
    <xf numFmtId="176" fontId="3" fillId="0" borderId="37" xfId="38" applyNumberFormat="1" applyFont="1" applyBorder="1" applyAlignment="1">
      <alignment/>
    </xf>
    <xf numFmtId="171" fontId="3" fillId="0" borderId="35" xfId="38" applyFont="1" applyBorder="1" applyAlignment="1">
      <alignment/>
    </xf>
    <xf numFmtId="171" fontId="3" fillId="0" borderId="18" xfId="38" applyNumberFormat="1" applyFont="1" applyFill="1" applyBorder="1" applyAlignment="1">
      <alignment/>
    </xf>
    <xf numFmtId="171" fontId="8" fillId="0" borderId="18" xfId="38" applyNumberFormat="1" applyFont="1" applyBorder="1" applyAlignment="1">
      <alignment/>
    </xf>
    <xf numFmtId="176" fontId="8" fillId="0" borderId="21" xfId="38" applyNumberFormat="1" applyFont="1" applyBorder="1" applyAlignment="1">
      <alignment/>
    </xf>
    <xf numFmtId="0" fontId="3" fillId="0" borderId="35" xfId="56" applyFont="1" applyBorder="1" applyAlignment="1">
      <alignment horizontal="center"/>
      <protection/>
    </xf>
    <xf numFmtId="171" fontId="3" fillId="0" borderId="0" xfId="38" applyFont="1" applyBorder="1" applyAlignment="1">
      <alignment/>
    </xf>
    <xf numFmtId="176" fontId="3" fillId="0" borderId="42" xfId="38" applyNumberFormat="1" applyFont="1" applyBorder="1" applyAlignment="1">
      <alignment/>
    </xf>
    <xf numFmtId="171" fontId="3" fillId="0" borderId="23" xfId="38" applyFont="1" applyBorder="1" applyAlignment="1">
      <alignment/>
    </xf>
    <xf numFmtId="176" fontId="8" fillId="0" borderId="37" xfId="38" applyNumberFormat="1" applyFont="1" applyBorder="1" applyAlignment="1">
      <alignment/>
    </xf>
    <xf numFmtId="171" fontId="8" fillId="0" borderId="35" xfId="38" applyNumberFormat="1" applyFont="1" applyBorder="1" applyAlignment="1">
      <alignment/>
    </xf>
    <xf numFmtId="171" fontId="8" fillId="33" borderId="24" xfId="38" applyFont="1" applyFill="1" applyBorder="1" applyAlignment="1">
      <alignment/>
    </xf>
    <xf numFmtId="171" fontId="8" fillId="0" borderId="35" xfId="38" applyFont="1" applyBorder="1" applyAlignment="1">
      <alignment/>
    </xf>
    <xf numFmtId="176" fontId="8" fillId="0" borderId="42" xfId="38" applyNumberFormat="1" applyFont="1" applyBorder="1" applyAlignment="1">
      <alignment/>
    </xf>
    <xf numFmtId="176" fontId="63" fillId="0" borderId="43" xfId="38" applyNumberFormat="1" applyFont="1" applyBorder="1" applyAlignment="1">
      <alignment/>
    </xf>
    <xf numFmtId="171" fontId="63" fillId="0" borderId="44" xfId="38" applyFont="1" applyBorder="1" applyAlignment="1">
      <alignment/>
    </xf>
    <xf numFmtId="0" fontId="10" fillId="0" borderId="0" xfId="58" applyFont="1" applyFill="1" applyBorder="1" applyAlignment="1">
      <alignment horizontal="center"/>
      <protection/>
    </xf>
    <xf numFmtId="0" fontId="10" fillId="0" borderId="0" xfId="58" applyFont="1" applyFill="1" applyBorder="1" applyAlignment="1">
      <alignment/>
      <protection/>
    </xf>
    <xf numFmtId="176" fontId="10" fillId="0" borderId="0" xfId="40" applyNumberFormat="1" applyFont="1" applyBorder="1" applyAlignment="1">
      <alignment/>
    </xf>
    <xf numFmtId="171" fontId="10" fillId="0" borderId="0" xfId="40" applyFont="1" applyBorder="1" applyAlignment="1">
      <alignment/>
    </xf>
    <xf numFmtId="171" fontId="11" fillId="0" borderId="0" xfId="40" applyFont="1" applyBorder="1" applyAlignment="1">
      <alignment/>
    </xf>
    <xf numFmtId="0" fontId="9" fillId="0" borderId="12" xfId="60" applyFont="1" applyBorder="1" applyAlignment="1">
      <alignment horizontal="center"/>
      <protection/>
    </xf>
    <xf numFmtId="0" fontId="9" fillId="0" borderId="11" xfId="60" applyFont="1" applyBorder="1" applyAlignment="1">
      <alignment horizontal="center"/>
      <protection/>
    </xf>
    <xf numFmtId="0" fontId="9" fillId="0" borderId="23" xfId="60" applyFont="1" applyBorder="1" applyAlignment="1">
      <alignment horizontal="center"/>
      <protection/>
    </xf>
    <xf numFmtId="0" fontId="9" fillId="0" borderId="24" xfId="60" applyFont="1" applyBorder="1" applyAlignment="1">
      <alignment horizontal="center"/>
      <protection/>
    </xf>
    <xf numFmtId="176" fontId="9" fillId="0" borderId="25" xfId="42" applyNumberFormat="1" applyFont="1" applyBorder="1" applyAlignment="1">
      <alignment horizontal="center"/>
    </xf>
    <xf numFmtId="171" fontId="9" fillId="0" borderId="12" xfId="42" applyNumberFormat="1" applyFont="1" applyBorder="1" applyAlignment="1">
      <alignment horizontal="center"/>
    </xf>
    <xf numFmtId="171" fontId="9" fillId="0" borderId="10" xfId="42" applyFont="1" applyBorder="1" applyAlignment="1">
      <alignment horizontal="center"/>
    </xf>
    <xf numFmtId="176" fontId="9" fillId="0" borderId="26" xfId="42" applyNumberFormat="1" applyFont="1" applyBorder="1" applyAlignment="1">
      <alignment horizontal="center"/>
    </xf>
    <xf numFmtId="171" fontId="9" fillId="0" borderId="11" xfId="42" applyFont="1" applyBorder="1" applyAlignment="1">
      <alignment horizontal="center"/>
    </xf>
    <xf numFmtId="0" fontId="9" fillId="0" borderId="15" xfId="60" applyFont="1" applyBorder="1" applyAlignment="1">
      <alignment horizontal="center"/>
      <protection/>
    </xf>
    <xf numFmtId="0" fontId="9" fillId="0" borderId="14" xfId="60" applyFont="1" applyBorder="1" applyAlignment="1">
      <alignment horizontal="center"/>
      <protection/>
    </xf>
    <xf numFmtId="176" fontId="9" fillId="0" borderId="27" xfId="42" applyNumberFormat="1" applyFont="1" applyBorder="1" applyAlignment="1">
      <alignment horizontal="center"/>
    </xf>
    <xf numFmtId="171" fontId="9" fillId="0" borderId="15" xfId="42" applyNumberFormat="1" applyFont="1" applyBorder="1" applyAlignment="1">
      <alignment horizontal="center"/>
    </xf>
    <xf numFmtId="171" fontId="9" fillId="0" borderId="13" xfId="42" applyFont="1" applyBorder="1" applyAlignment="1">
      <alignment horizontal="center"/>
    </xf>
    <xf numFmtId="176" fontId="9" fillId="0" borderId="28" xfId="42" applyNumberFormat="1" applyFont="1" applyBorder="1" applyAlignment="1">
      <alignment horizontal="center"/>
    </xf>
    <xf numFmtId="171" fontId="9" fillId="0" borderId="14" xfId="42" applyFont="1" applyBorder="1" applyAlignment="1">
      <alignment horizontal="center"/>
    </xf>
    <xf numFmtId="0" fontId="9" fillId="34" borderId="24" xfId="60" applyFont="1" applyFill="1" applyBorder="1" applyAlignment="1">
      <alignment horizontal="center"/>
      <protection/>
    </xf>
    <xf numFmtId="171" fontId="9" fillId="0" borderId="23" xfId="42" applyNumberFormat="1" applyFont="1" applyBorder="1" applyAlignment="1">
      <alignment horizontal="center"/>
    </xf>
    <xf numFmtId="171" fontId="9" fillId="0" borderId="45" xfId="42" applyFont="1" applyBorder="1" applyAlignment="1">
      <alignment horizontal="center"/>
    </xf>
    <xf numFmtId="176" fontId="9" fillId="0" borderId="46" xfId="42" applyNumberFormat="1" applyFont="1" applyBorder="1" applyAlignment="1">
      <alignment horizontal="center"/>
    </xf>
    <xf numFmtId="171" fontId="9" fillId="0" borderId="24" xfId="42" applyFont="1" applyBorder="1" applyAlignment="1">
      <alignment horizontal="center"/>
    </xf>
    <xf numFmtId="176" fontId="9" fillId="0" borderId="42" xfId="42" applyNumberFormat="1" applyFont="1" applyBorder="1" applyAlignment="1">
      <alignment horizontal="center"/>
    </xf>
    <xf numFmtId="0" fontId="9" fillId="0" borderId="18" xfId="60" applyFont="1" applyBorder="1" applyAlignment="1">
      <alignment horizontal="center"/>
      <protection/>
    </xf>
    <xf numFmtId="171" fontId="9" fillId="0" borderId="17" xfId="42" applyFont="1" applyBorder="1" applyAlignment="1">
      <alignment/>
    </xf>
    <xf numFmtId="176" fontId="9" fillId="0" borderId="19" xfId="42" applyNumberFormat="1" applyFont="1" applyFill="1" applyBorder="1" applyAlignment="1">
      <alignment/>
    </xf>
    <xf numFmtId="171" fontId="9" fillId="0" borderId="18" xfId="42" applyFont="1" applyBorder="1" applyAlignment="1">
      <alignment/>
    </xf>
    <xf numFmtId="171" fontId="9" fillId="0" borderId="16" xfId="42" applyFont="1" applyBorder="1" applyAlignment="1">
      <alignment/>
    </xf>
    <xf numFmtId="171" fontId="9" fillId="0" borderId="19" xfId="42" applyFont="1" applyBorder="1" applyAlignment="1">
      <alignment/>
    </xf>
    <xf numFmtId="176" fontId="9" fillId="0" borderId="19" xfId="42" applyNumberFormat="1" applyFont="1" applyBorder="1" applyAlignment="1">
      <alignment/>
    </xf>
    <xf numFmtId="0" fontId="9" fillId="0" borderId="34" xfId="60" applyFont="1" applyBorder="1" applyAlignment="1">
      <alignment horizontal="center"/>
      <protection/>
    </xf>
    <xf numFmtId="171" fontId="9" fillId="0" borderId="34" xfId="42" applyFont="1" applyBorder="1" applyAlignment="1">
      <alignment/>
    </xf>
    <xf numFmtId="171" fontId="9" fillId="0" borderId="22" xfId="42" applyFont="1" applyBorder="1" applyAlignment="1">
      <alignment/>
    </xf>
    <xf numFmtId="171" fontId="9" fillId="0" borderId="21" xfId="42" applyFont="1" applyBorder="1" applyAlignment="1">
      <alignment/>
    </xf>
    <xf numFmtId="176" fontId="9" fillId="0" borderId="21" xfId="42" applyNumberFormat="1" applyFont="1" applyBorder="1" applyAlignment="1">
      <alignment/>
    </xf>
    <xf numFmtId="0" fontId="9" fillId="0" borderId="18" xfId="60" applyFont="1" applyBorder="1">
      <alignment/>
      <protection/>
    </xf>
    <xf numFmtId="0" fontId="9" fillId="35" borderId="17" xfId="60" applyFont="1" applyFill="1" applyBorder="1" applyAlignment="1">
      <alignment horizontal="center"/>
      <protection/>
    </xf>
    <xf numFmtId="0" fontId="9" fillId="0" borderId="19" xfId="60" applyFont="1" applyFill="1" applyBorder="1">
      <alignment/>
      <protection/>
    </xf>
    <xf numFmtId="0" fontId="9" fillId="0" borderId="16" xfId="60" applyFont="1" applyBorder="1">
      <alignment/>
      <protection/>
    </xf>
    <xf numFmtId="0" fontId="9" fillId="0" borderId="31" xfId="60" applyFont="1" applyBorder="1">
      <alignment/>
      <protection/>
    </xf>
    <xf numFmtId="0" fontId="9" fillId="0" borderId="17" xfId="60" applyFont="1" applyBorder="1">
      <alignment/>
      <protection/>
    </xf>
    <xf numFmtId="0" fontId="9" fillId="0" borderId="31" xfId="60" applyFont="1" applyFill="1" applyBorder="1">
      <alignment/>
      <protection/>
    </xf>
    <xf numFmtId="0" fontId="9" fillId="0" borderId="18" xfId="60" applyFont="1" applyFill="1" applyBorder="1" applyAlignment="1">
      <alignment horizontal="center"/>
      <protection/>
    </xf>
    <xf numFmtId="0" fontId="9" fillId="0" borderId="17" xfId="60" applyFont="1" applyFill="1" applyBorder="1" applyAlignment="1">
      <alignment/>
      <protection/>
    </xf>
    <xf numFmtId="176" fontId="9" fillId="0" borderId="31" xfId="42" applyNumberFormat="1" applyFont="1" applyBorder="1" applyAlignment="1">
      <alignment/>
    </xf>
    <xf numFmtId="176" fontId="9" fillId="0" borderId="31" xfId="42" applyNumberFormat="1" applyFont="1" applyFill="1" applyBorder="1" applyAlignment="1">
      <alignment/>
    </xf>
    <xf numFmtId="0" fontId="9" fillId="0" borderId="17" xfId="60" applyFont="1" applyFill="1" applyBorder="1" applyAlignment="1">
      <alignment horizontal="left"/>
      <protection/>
    </xf>
    <xf numFmtId="0" fontId="9" fillId="9" borderId="17" xfId="60" applyFont="1" applyFill="1" applyBorder="1" applyAlignment="1">
      <alignment horizontal="center"/>
      <protection/>
    </xf>
    <xf numFmtId="0" fontId="9" fillId="0" borderId="47" xfId="60" applyFont="1" applyFill="1" applyBorder="1" applyAlignment="1">
      <alignment horizontal="center"/>
      <protection/>
    </xf>
    <xf numFmtId="176" fontId="9" fillId="0" borderId="48" xfId="42" applyNumberFormat="1" applyFont="1" applyFill="1" applyBorder="1" applyAlignment="1">
      <alignment/>
    </xf>
    <xf numFmtId="171" fontId="9" fillId="0" borderId="47" xfId="42" applyFont="1" applyBorder="1" applyAlignment="1">
      <alignment/>
    </xf>
    <xf numFmtId="171" fontId="9" fillId="0" borderId="49" xfId="42" applyFont="1" applyBorder="1" applyAlignment="1">
      <alignment/>
    </xf>
    <xf numFmtId="176" fontId="9" fillId="0" borderId="50" xfId="42" applyNumberFormat="1" applyFont="1" applyBorder="1" applyAlignment="1">
      <alignment/>
    </xf>
    <xf numFmtId="171" fontId="9" fillId="0" borderId="51" xfId="42" applyFont="1" applyBorder="1" applyAlignment="1">
      <alignment/>
    </xf>
    <xf numFmtId="176" fontId="9" fillId="36" borderId="42" xfId="42" applyNumberFormat="1" applyFont="1" applyFill="1" applyBorder="1" applyAlignment="1">
      <alignment horizontal="center"/>
    </xf>
    <xf numFmtId="171" fontId="9" fillId="36" borderId="19" xfId="42" applyFont="1" applyFill="1" applyBorder="1" applyAlignment="1">
      <alignment/>
    </xf>
    <xf numFmtId="176" fontId="9" fillId="36" borderId="19" xfId="42" applyNumberFormat="1" applyFont="1" applyFill="1" applyBorder="1" applyAlignment="1">
      <alignment/>
    </xf>
    <xf numFmtId="176" fontId="9" fillId="36" borderId="21" xfId="42" applyNumberFormat="1" applyFont="1" applyFill="1" applyBorder="1" applyAlignment="1">
      <alignment/>
    </xf>
    <xf numFmtId="0" fontId="9" fillId="36" borderId="19" xfId="60" applyFont="1" applyFill="1" applyBorder="1">
      <alignment/>
      <protection/>
    </xf>
    <xf numFmtId="176" fontId="9" fillId="36" borderId="48" xfId="42" applyNumberFormat="1" applyFont="1" applyFill="1" applyBorder="1" applyAlignment="1">
      <alignment/>
    </xf>
    <xf numFmtId="171" fontId="64" fillId="0" borderId="17" xfId="38" applyFont="1" applyBorder="1" applyAlignment="1">
      <alignment/>
    </xf>
    <xf numFmtId="171" fontId="64" fillId="0" borderId="17" xfId="38" applyFont="1" applyFill="1" applyBorder="1" applyAlignment="1">
      <alignment/>
    </xf>
    <xf numFmtId="176" fontId="64" fillId="0" borderId="41" xfId="38" applyNumberFormat="1" applyFont="1" applyBorder="1" applyAlignment="1">
      <alignment/>
    </xf>
    <xf numFmtId="171" fontId="64" fillId="0" borderId="18" xfId="38" applyFont="1" applyBorder="1" applyAlignment="1">
      <alignment/>
    </xf>
    <xf numFmtId="176" fontId="64" fillId="0" borderId="19" xfId="38" applyNumberFormat="1" applyFont="1" applyBorder="1" applyAlignment="1">
      <alignment/>
    </xf>
    <xf numFmtId="176" fontId="64" fillId="0" borderId="19" xfId="38" applyNumberFormat="1" applyFont="1" applyFill="1" applyBorder="1" applyAlignment="1">
      <alignment/>
    </xf>
    <xf numFmtId="171" fontId="64" fillId="0" borderId="18" xfId="38" applyFont="1" applyFill="1" applyBorder="1" applyAlignment="1">
      <alignment/>
    </xf>
    <xf numFmtId="171" fontId="64" fillId="0" borderId="18" xfId="38" applyNumberFormat="1" applyFont="1" applyBorder="1" applyAlignment="1">
      <alignment/>
    </xf>
    <xf numFmtId="171" fontId="3" fillId="0" borderId="18" xfId="35" applyFont="1" applyBorder="1" applyAlignment="1">
      <alignment/>
    </xf>
    <xf numFmtId="171" fontId="3" fillId="33" borderId="16" xfId="38" applyFont="1" applyFill="1" applyBorder="1" applyAlignment="1">
      <alignment/>
    </xf>
    <xf numFmtId="171" fontId="3" fillId="33" borderId="20" xfId="38" applyFont="1" applyFill="1" applyBorder="1" applyAlignment="1">
      <alignment/>
    </xf>
    <xf numFmtId="171" fontId="3" fillId="33" borderId="17" xfId="38" applyFont="1" applyFill="1" applyBorder="1" applyAlignment="1">
      <alignment/>
    </xf>
    <xf numFmtId="0" fontId="65" fillId="0" borderId="34" xfId="38" applyNumberFormat="1" applyFont="1" applyBorder="1" applyAlignment="1">
      <alignment horizontal="center"/>
    </xf>
    <xf numFmtId="176" fontId="3" fillId="36" borderId="19" xfId="38" applyNumberFormat="1" applyFont="1" applyFill="1" applyBorder="1" applyAlignment="1">
      <alignment/>
    </xf>
    <xf numFmtId="176" fontId="3" fillId="0" borderId="41" xfId="38" applyNumberFormat="1" applyFont="1" applyFill="1" applyBorder="1" applyAlignment="1">
      <alignment/>
    </xf>
    <xf numFmtId="0" fontId="3" fillId="0" borderId="12" xfId="57" applyFont="1" applyBorder="1" applyAlignment="1">
      <alignment horizontal="center"/>
      <protection/>
    </xf>
    <xf numFmtId="0" fontId="3" fillId="0" borderId="11" xfId="57" applyFont="1" applyBorder="1" applyAlignment="1">
      <alignment horizontal="center"/>
      <protection/>
    </xf>
    <xf numFmtId="0" fontId="3" fillId="0" borderId="23" xfId="57" applyFont="1" applyBorder="1" applyAlignment="1">
      <alignment horizontal="center"/>
      <protection/>
    </xf>
    <xf numFmtId="0" fontId="3" fillId="0" borderId="24" xfId="57" applyFont="1" applyBorder="1" applyAlignment="1">
      <alignment horizontal="center"/>
      <protection/>
    </xf>
    <xf numFmtId="176" fontId="3" fillId="0" borderId="25" xfId="39" applyNumberFormat="1" applyFont="1" applyBorder="1" applyAlignment="1">
      <alignment horizontal="center"/>
    </xf>
    <xf numFmtId="171" fontId="3" fillId="0" borderId="12" xfId="39" applyNumberFormat="1" applyFont="1" applyBorder="1" applyAlignment="1">
      <alignment horizontal="center"/>
    </xf>
    <xf numFmtId="171" fontId="3" fillId="0" borderId="10" xfId="39" applyFont="1" applyBorder="1" applyAlignment="1">
      <alignment horizontal="center"/>
    </xf>
    <xf numFmtId="171" fontId="3" fillId="0" borderId="11" xfId="39" applyFont="1" applyBorder="1" applyAlignment="1">
      <alignment horizontal="center"/>
    </xf>
    <xf numFmtId="0" fontId="3" fillId="0" borderId="15" xfId="57" applyFont="1" applyBorder="1" applyAlignment="1">
      <alignment horizontal="center"/>
      <protection/>
    </xf>
    <xf numFmtId="0" fontId="3" fillId="0" borderId="14" xfId="57" applyFont="1" applyBorder="1" applyAlignment="1">
      <alignment horizontal="center"/>
      <protection/>
    </xf>
    <xf numFmtId="176" fontId="3" fillId="0" borderId="27" xfId="39" applyNumberFormat="1" applyFont="1" applyBorder="1" applyAlignment="1">
      <alignment horizontal="center"/>
    </xf>
    <xf numFmtId="171" fontId="3" fillId="0" borderId="15" xfId="39" applyNumberFormat="1" applyFont="1" applyBorder="1" applyAlignment="1">
      <alignment horizontal="center"/>
    </xf>
    <xf numFmtId="171" fontId="3" fillId="0" borderId="13" xfId="39" applyFont="1" applyBorder="1" applyAlignment="1">
      <alignment horizontal="center"/>
    </xf>
    <xf numFmtId="171" fontId="3" fillId="0" borderId="14" xfId="39" applyFont="1" applyBorder="1" applyAlignment="1">
      <alignment horizontal="center"/>
    </xf>
    <xf numFmtId="0" fontId="3" fillId="0" borderId="18" xfId="57" applyFont="1" applyBorder="1" applyAlignment="1">
      <alignment horizontal="center"/>
      <protection/>
    </xf>
    <xf numFmtId="0" fontId="3" fillId="0" borderId="18" xfId="34" applyFont="1" applyFill="1" applyBorder="1" applyAlignment="1">
      <alignment horizontal="center"/>
      <protection/>
    </xf>
    <xf numFmtId="176" fontId="3" fillId="0" borderId="19" xfId="39" applyNumberFormat="1" applyFont="1" applyBorder="1" applyAlignment="1">
      <alignment/>
    </xf>
    <xf numFmtId="171" fontId="3" fillId="0" borderId="18" xfId="39" applyFont="1" applyBorder="1" applyAlignment="1">
      <alignment/>
    </xf>
    <xf numFmtId="171" fontId="3" fillId="0" borderId="16" xfId="39" applyFont="1" applyBorder="1" applyAlignment="1">
      <alignment/>
    </xf>
    <xf numFmtId="171" fontId="3" fillId="0" borderId="17" xfId="39" applyFont="1" applyBorder="1" applyAlignment="1">
      <alignment/>
    </xf>
    <xf numFmtId="176" fontId="3" fillId="0" borderId="19" xfId="39" applyNumberFormat="1" applyFont="1" applyFill="1" applyBorder="1" applyAlignment="1">
      <alignment/>
    </xf>
    <xf numFmtId="171" fontId="3" fillId="0" borderId="18" xfId="39" applyFont="1" applyFill="1" applyBorder="1" applyAlignment="1">
      <alignment/>
    </xf>
    <xf numFmtId="0" fontId="3" fillId="0" borderId="36" xfId="34" applyFont="1" applyFill="1" applyBorder="1" applyAlignment="1">
      <alignment/>
      <protection/>
    </xf>
    <xf numFmtId="171" fontId="3" fillId="0" borderId="16" xfId="39" applyFont="1" applyFill="1" applyBorder="1" applyAlignment="1">
      <alignment/>
    </xf>
    <xf numFmtId="171" fontId="3" fillId="33" borderId="52" xfId="39" applyFont="1" applyFill="1" applyBorder="1" applyAlignment="1">
      <alignment/>
    </xf>
    <xf numFmtId="171" fontId="3" fillId="33" borderId="16" xfId="39" applyFont="1" applyFill="1" applyBorder="1" applyAlignment="1">
      <alignment/>
    </xf>
    <xf numFmtId="0" fontId="3" fillId="0" borderId="12" xfId="58" applyFont="1" applyBorder="1" applyAlignment="1">
      <alignment horizontal="center"/>
      <protection/>
    </xf>
    <xf numFmtId="0" fontId="3" fillId="0" borderId="11" xfId="58" applyFont="1" applyBorder="1" applyAlignment="1">
      <alignment horizontal="center"/>
      <protection/>
    </xf>
    <xf numFmtId="0" fontId="3" fillId="0" borderId="23" xfId="58" applyFont="1" applyBorder="1" applyAlignment="1">
      <alignment horizontal="center"/>
      <protection/>
    </xf>
    <xf numFmtId="0" fontId="3" fillId="0" borderId="24" xfId="58" applyFont="1" applyBorder="1" applyAlignment="1">
      <alignment horizontal="center"/>
      <protection/>
    </xf>
    <xf numFmtId="176" fontId="3" fillId="0" borderId="25" xfId="40" applyNumberFormat="1" applyFont="1" applyBorder="1" applyAlignment="1">
      <alignment horizontal="center"/>
    </xf>
    <xf numFmtId="171" fontId="3" fillId="0" borderId="12" xfId="40" applyNumberFormat="1" applyFont="1" applyBorder="1" applyAlignment="1">
      <alignment horizontal="center"/>
    </xf>
    <xf numFmtId="171" fontId="3" fillId="0" borderId="10" xfId="40" applyFont="1" applyBorder="1" applyAlignment="1">
      <alignment horizontal="center"/>
    </xf>
    <xf numFmtId="176" fontId="3" fillId="0" borderId="26" xfId="40" applyNumberFormat="1" applyFont="1" applyBorder="1" applyAlignment="1">
      <alignment horizontal="center"/>
    </xf>
    <xf numFmtId="171" fontId="3" fillId="0" borderId="11" xfId="40" applyFont="1" applyBorder="1" applyAlignment="1">
      <alignment horizontal="center"/>
    </xf>
    <xf numFmtId="0" fontId="3" fillId="0" borderId="15" xfId="58" applyFont="1" applyBorder="1" applyAlignment="1">
      <alignment horizontal="center"/>
      <protection/>
    </xf>
    <xf numFmtId="0" fontId="3" fillId="0" borderId="14" xfId="58" applyFont="1" applyBorder="1" applyAlignment="1">
      <alignment horizontal="center"/>
      <protection/>
    </xf>
    <xf numFmtId="176" fontId="3" fillId="0" borderId="27" xfId="40" applyNumberFormat="1" applyFont="1" applyBorder="1" applyAlignment="1">
      <alignment horizontal="center"/>
    </xf>
    <xf numFmtId="171" fontId="3" fillId="0" borderId="15" xfId="40" applyNumberFormat="1" applyFont="1" applyBorder="1" applyAlignment="1">
      <alignment horizontal="center"/>
    </xf>
    <xf numFmtId="171" fontId="3" fillId="0" borderId="13" xfId="40" applyFont="1" applyBorder="1" applyAlignment="1">
      <alignment horizontal="center"/>
    </xf>
    <xf numFmtId="0" fontId="3" fillId="0" borderId="23" xfId="58" applyFont="1" applyFill="1" applyBorder="1" applyAlignment="1">
      <alignment horizontal="center"/>
      <protection/>
    </xf>
    <xf numFmtId="176" fontId="3" fillId="0" borderId="19" xfId="40" applyNumberFormat="1" applyFont="1" applyBorder="1" applyAlignment="1">
      <alignment/>
    </xf>
    <xf numFmtId="171" fontId="3" fillId="0" borderId="18" xfId="40" applyFont="1" applyBorder="1" applyAlignment="1">
      <alignment/>
    </xf>
    <xf numFmtId="171" fontId="3" fillId="0" borderId="16" xfId="40" applyFont="1" applyBorder="1" applyAlignment="1">
      <alignment/>
    </xf>
    <xf numFmtId="171" fontId="3" fillId="0" borderId="17" xfId="40" applyFont="1" applyBorder="1" applyAlignment="1">
      <alignment/>
    </xf>
    <xf numFmtId="0" fontId="3" fillId="0" borderId="18" xfId="58" applyFont="1" applyFill="1" applyBorder="1" applyAlignment="1">
      <alignment horizontal="center"/>
      <protection/>
    </xf>
    <xf numFmtId="0" fontId="3" fillId="0" borderId="17" xfId="58" applyFont="1" applyFill="1" applyBorder="1" applyAlignment="1">
      <alignment/>
      <protection/>
    </xf>
    <xf numFmtId="176" fontId="3" fillId="0" borderId="21" xfId="40" applyNumberFormat="1" applyFont="1" applyBorder="1" applyAlignment="1">
      <alignment/>
    </xf>
    <xf numFmtId="171" fontId="3" fillId="0" borderId="34" xfId="40" applyFont="1" applyBorder="1" applyAlignment="1">
      <alignment/>
    </xf>
    <xf numFmtId="171" fontId="3" fillId="0" borderId="20" xfId="40" applyFont="1" applyBorder="1" applyAlignment="1">
      <alignment/>
    </xf>
    <xf numFmtId="171" fontId="3" fillId="0" borderId="22" xfId="40" applyFont="1" applyBorder="1" applyAlignment="1">
      <alignment/>
    </xf>
    <xf numFmtId="171" fontId="3" fillId="33" borderId="16" xfId="40" applyFont="1" applyFill="1" applyBorder="1" applyAlignment="1">
      <alignment/>
    </xf>
    <xf numFmtId="0" fontId="12" fillId="0" borderId="18" xfId="58" applyFont="1" applyFill="1" applyBorder="1" applyAlignment="1">
      <alignment horizontal="center"/>
      <protection/>
    </xf>
    <xf numFmtId="171" fontId="3" fillId="33" borderId="17" xfId="40" applyFont="1" applyFill="1" applyBorder="1" applyAlignment="1">
      <alignment/>
    </xf>
    <xf numFmtId="0" fontId="3" fillId="0" borderId="34" xfId="58" applyFont="1" applyFill="1" applyBorder="1" applyAlignment="1">
      <alignment horizontal="center"/>
      <protection/>
    </xf>
    <xf numFmtId="0" fontId="2" fillId="0" borderId="12" xfId="59" applyFont="1" applyBorder="1" applyAlignment="1">
      <alignment horizontal="center"/>
      <protection/>
    </xf>
    <xf numFmtId="0" fontId="2" fillId="0" borderId="11" xfId="59" applyFont="1" applyBorder="1" applyAlignment="1">
      <alignment horizontal="center"/>
      <protection/>
    </xf>
    <xf numFmtId="0" fontId="2" fillId="0" borderId="23" xfId="59" applyFont="1" applyBorder="1" applyAlignment="1">
      <alignment horizontal="center"/>
      <protection/>
    </xf>
    <xf numFmtId="0" fontId="2" fillId="0" borderId="24" xfId="59" applyFont="1" applyBorder="1" applyAlignment="1">
      <alignment horizontal="center"/>
      <protection/>
    </xf>
    <xf numFmtId="176" fontId="2" fillId="0" borderId="25" xfId="41" applyNumberFormat="1" applyFont="1" applyBorder="1" applyAlignment="1">
      <alignment horizontal="center"/>
    </xf>
    <xf numFmtId="171" fontId="2" fillId="0" borderId="12" xfId="41" applyNumberFormat="1" applyFont="1" applyBorder="1" applyAlignment="1">
      <alignment horizontal="center"/>
    </xf>
    <xf numFmtId="171" fontId="2" fillId="0" borderId="10" xfId="41" applyFont="1" applyBorder="1" applyAlignment="1">
      <alignment horizontal="center"/>
    </xf>
    <xf numFmtId="176" fontId="2" fillId="0" borderId="26" xfId="41" applyNumberFormat="1" applyFont="1" applyBorder="1" applyAlignment="1">
      <alignment horizontal="center"/>
    </xf>
    <xf numFmtId="171" fontId="2" fillId="0" borderId="11" xfId="41" applyFont="1" applyBorder="1" applyAlignment="1">
      <alignment horizontal="center"/>
    </xf>
    <xf numFmtId="0" fontId="2" fillId="0" borderId="15" xfId="59" applyFont="1" applyBorder="1" applyAlignment="1">
      <alignment horizontal="center"/>
      <protection/>
    </xf>
    <xf numFmtId="0" fontId="2" fillId="0" borderId="14" xfId="59" applyFont="1" applyBorder="1" applyAlignment="1">
      <alignment horizontal="center"/>
      <protection/>
    </xf>
    <xf numFmtId="176" fontId="2" fillId="0" borderId="27" xfId="41" applyNumberFormat="1" applyFont="1" applyBorder="1" applyAlignment="1">
      <alignment horizontal="center"/>
    </xf>
    <xf numFmtId="171" fontId="2" fillId="0" borderId="15" xfId="41" applyNumberFormat="1" applyFont="1" applyBorder="1" applyAlignment="1">
      <alignment horizontal="center"/>
    </xf>
    <xf numFmtId="171" fontId="2" fillId="0" borderId="13" xfId="41" applyFont="1" applyBorder="1" applyAlignment="1">
      <alignment horizontal="center"/>
    </xf>
    <xf numFmtId="176" fontId="2" fillId="0" borderId="28" xfId="41" applyNumberFormat="1" applyFont="1" applyBorder="1" applyAlignment="1">
      <alignment horizontal="center"/>
    </xf>
    <xf numFmtId="171" fontId="2" fillId="0" borderId="14" xfId="41" applyFont="1" applyBorder="1" applyAlignment="1">
      <alignment horizontal="center"/>
    </xf>
    <xf numFmtId="0" fontId="2" fillId="0" borderId="34" xfId="59" applyFont="1" applyFill="1" applyBorder="1" applyAlignment="1">
      <alignment horizontal="center"/>
      <protection/>
    </xf>
    <xf numFmtId="176" fontId="2" fillId="0" borderId="19" xfId="41" applyNumberFormat="1" applyFont="1" applyBorder="1" applyAlignment="1">
      <alignment/>
    </xf>
    <xf numFmtId="171" fontId="2" fillId="0" borderId="18" xfId="41" applyFont="1" applyBorder="1" applyAlignment="1">
      <alignment/>
    </xf>
    <xf numFmtId="171" fontId="2" fillId="0" borderId="16" xfId="41" applyFont="1" applyBorder="1" applyAlignment="1">
      <alignment/>
    </xf>
    <xf numFmtId="176" fontId="2" fillId="0" borderId="19" xfId="41" applyNumberFormat="1" applyFont="1" applyFill="1" applyBorder="1" applyAlignment="1">
      <alignment/>
    </xf>
    <xf numFmtId="176" fontId="2" fillId="0" borderId="37" xfId="41" applyNumberFormat="1" applyFont="1" applyBorder="1" applyAlignment="1">
      <alignment/>
    </xf>
    <xf numFmtId="171" fontId="2" fillId="0" borderId="35" xfId="41" applyFont="1" applyBorder="1" applyAlignment="1">
      <alignment/>
    </xf>
    <xf numFmtId="0" fontId="2" fillId="0" borderId="36" xfId="59" applyFont="1" applyFill="1" applyBorder="1" applyAlignment="1">
      <alignment/>
      <protection/>
    </xf>
    <xf numFmtId="171" fontId="2" fillId="0" borderId="52" xfId="41" applyFont="1" applyBorder="1" applyAlignment="1">
      <alignment/>
    </xf>
    <xf numFmtId="0" fontId="2" fillId="0" borderId="17" xfId="59" applyFont="1" applyFill="1" applyBorder="1" applyAlignment="1">
      <alignment/>
      <protection/>
    </xf>
    <xf numFmtId="0" fontId="2" fillId="0" borderId="23" xfId="59" applyFont="1" applyFill="1" applyBorder="1" applyAlignment="1">
      <alignment horizontal="center"/>
      <protection/>
    </xf>
    <xf numFmtId="171" fontId="2" fillId="33" borderId="52" xfId="41" applyFont="1" applyFill="1" applyBorder="1" applyAlignment="1">
      <alignment/>
    </xf>
    <xf numFmtId="0" fontId="2" fillId="0" borderId="44" xfId="59" applyFont="1" applyBorder="1" applyAlignment="1">
      <alignment horizontal="center"/>
      <protection/>
    </xf>
    <xf numFmtId="0" fontId="2" fillId="0" borderId="53" xfId="59" applyFont="1" applyBorder="1" applyAlignment="1">
      <alignment horizontal="center"/>
      <protection/>
    </xf>
    <xf numFmtId="171" fontId="2" fillId="0" borderId="43" xfId="41" applyFont="1" applyBorder="1" applyAlignment="1">
      <alignment/>
    </xf>
    <xf numFmtId="171" fontId="2" fillId="0" borderId="44" xfId="41" applyFont="1" applyBorder="1" applyAlignment="1">
      <alignment/>
    </xf>
    <xf numFmtId="171" fontId="5" fillId="0" borderId="43" xfId="41" applyFont="1" applyBorder="1" applyAlignment="1">
      <alignment/>
    </xf>
    <xf numFmtId="171" fontId="5" fillId="0" borderId="44" xfId="41" applyFont="1" applyBorder="1" applyAlignment="1">
      <alignment/>
    </xf>
    <xf numFmtId="171" fontId="5" fillId="0" borderId="54" xfId="41" applyFont="1" applyBorder="1" applyAlignment="1">
      <alignment/>
    </xf>
    <xf numFmtId="171" fontId="9" fillId="0" borderId="17" xfId="42" applyFont="1" applyFill="1" applyBorder="1" applyAlignment="1">
      <alignment/>
    </xf>
    <xf numFmtId="0" fontId="9" fillId="0" borderId="51" xfId="33" applyFont="1" applyBorder="1" applyAlignment="1">
      <alignment horizontal="left"/>
      <protection/>
    </xf>
    <xf numFmtId="0" fontId="3" fillId="0" borderId="17" xfId="34" applyFont="1" applyFill="1" applyBorder="1" applyAlignment="1">
      <alignment/>
      <protection/>
    </xf>
    <xf numFmtId="0" fontId="3" fillId="0" borderId="24" xfId="58" applyFont="1" applyFill="1" applyBorder="1" applyAlignment="1">
      <alignment/>
      <protection/>
    </xf>
    <xf numFmtId="0" fontId="2" fillId="0" borderId="36" xfId="33" applyFont="1" applyFill="1" applyBorder="1" applyAlignment="1">
      <alignment horizontal="left"/>
      <protection/>
    </xf>
    <xf numFmtId="171" fontId="3" fillId="0" borderId="34" xfId="38" applyFont="1" applyFill="1" applyBorder="1" applyAlignment="1">
      <alignment/>
    </xf>
    <xf numFmtId="176" fontId="3" fillId="0" borderId="21" xfId="38" applyNumberFormat="1" applyFont="1" applyFill="1" applyBorder="1" applyAlignment="1">
      <alignment/>
    </xf>
    <xf numFmtId="171" fontId="3" fillId="0" borderId="21" xfId="38" applyFont="1" applyFill="1" applyBorder="1" applyAlignment="1">
      <alignment/>
    </xf>
    <xf numFmtId="176" fontId="3" fillId="0" borderId="19" xfId="38" applyNumberFormat="1" applyFont="1" applyFill="1" applyBorder="1" applyAlignment="1">
      <alignment/>
    </xf>
    <xf numFmtId="176" fontId="3" fillId="0" borderId="31" xfId="38" applyNumberFormat="1" applyFont="1" applyFill="1" applyBorder="1" applyAlignment="1">
      <alignment/>
    </xf>
    <xf numFmtId="176" fontId="3" fillId="0" borderId="19" xfId="38" applyNumberFormat="1" applyFont="1" applyFill="1" applyBorder="1" applyAlignment="1">
      <alignment horizontal="center"/>
    </xf>
    <xf numFmtId="171" fontId="3" fillId="0" borderId="18" xfId="38" applyFont="1" applyFill="1" applyBorder="1" applyAlignment="1">
      <alignment horizontal="center"/>
    </xf>
    <xf numFmtId="171" fontId="3" fillId="0" borderId="18" xfId="38" applyFont="1" applyFill="1" applyBorder="1" applyAlignment="1">
      <alignment horizontal="right"/>
    </xf>
    <xf numFmtId="176" fontId="3" fillId="0" borderId="19" xfId="38" applyNumberFormat="1" applyFont="1" applyFill="1" applyBorder="1" applyAlignment="1">
      <alignment horizontal="right"/>
    </xf>
    <xf numFmtId="176" fontId="3" fillId="0" borderId="39" xfId="38" applyNumberFormat="1" applyFont="1" applyFill="1" applyBorder="1" applyAlignment="1">
      <alignment/>
    </xf>
    <xf numFmtId="176" fontId="3" fillId="0" borderId="18" xfId="38" applyNumberFormat="1" applyFont="1" applyFill="1" applyBorder="1" applyAlignment="1">
      <alignment/>
    </xf>
    <xf numFmtId="171" fontId="3" fillId="0" borderId="18" xfId="35" applyFont="1" applyFill="1" applyBorder="1" applyAlignment="1">
      <alignment/>
    </xf>
    <xf numFmtId="0" fontId="9" fillId="0" borderId="35" xfId="60" applyFont="1" applyFill="1" applyBorder="1" applyAlignment="1">
      <alignment horizontal="center"/>
      <protection/>
    </xf>
    <xf numFmtId="0" fontId="9" fillId="0" borderId="36" xfId="33" applyFont="1" applyBorder="1" applyAlignment="1">
      <alignment horizontal="left"/>
      <protection/>
    </xf>
    <xf numFmtId="176" fontId="9" fillId="0" borderId="37" xfId="42" applyNumberFormat="1" applyFont="1" applyFill="1" applyBorder="1" applyAlignment="1">
      <alignment/>
    </xf>
    <xf numFmtId="171" fontId="9" fillId="0" borderId="35" xfId="42" applyFont="1" applyBorder="1" applyAlignment="1">
      <alignment/>
    </xf>
    <xf numFmtId="171" fontId="9" fillId="0" borderId="52" xfId="42" applyFont="1" applyBorder="1" applyAlignment="1">
      <alignment/>
    </xf>
    <xf numFmtId="176" fontId="9" fillId="0" borderId="38" xfId="42" applyNumberFormat="1" applyFont="1" applyBorder="1" applyAlignment="1">
      <alignment/>
    </xf>
    <xf numFmtId="171" fontId="9" fillId="0" borderId="36" xfId="42" applyFont="1" applyBorder="1" applyAlignment="1">
      <alignment/>
    </xf>
    <xf numFmtId="176" fontId="9" fillId="36" borderId="37" xfId="42" applyNumberFormat="1" applyFont="1" applyFill="1" applyBorder="1" applyAlignment="1">
      <alignment/>
    </xf>
    <xf numFmtId="171" fontId="9" fillId="0" borderId="20" xfId="42" applyFont="1" applyFill="1" applyBorder="1" applyAlignment="1">
      <alignment/>
    </xf>
    <xf numFmtId="171" fontId="9" fillId="0" borderId="16" xfId="42" applyFont="1" applyFill="1" applyBorder="1" applyAlignment="1">
      <alignment/>
    </xf>
    <xf numFmtId="176" fontId="64" fillId="0" borderId="41" xfId="38" applyNumberFormat="1" applyFont="1" applyFill="1" applyBorder="1" applyAlignment="1">
      <alignment/>
    </xf>
    <xf numFmtId="0" fontId="0" fillId="0" borderId="55" xfId="0" applyFill="1" applyBorder="1" applyAlignment="1">
      <alignment/>
    </xf>
    <xf numFmtId="0" fontId="3" fillId="0" borderId="0" xfId="56" applyFont="1" applyBorder="1" applyAlignment="1">
      <alignment horizontal="center"/>
      <protection/>
    </xf>
    <xf numFmtId="171" fontId="3" fillId="0" borderId="0" xfId="38" applyFont="1" applyFill="1" applyBorder="1" applyAlignment="1">
      <alignment/>
    </xf>
    <xf numFmtId="176" fontId="3" fillId="0" borderId="0" xfId="38" applyNumberFormat="1" applyFont="1" applyFill="1" applyBorder="1" applyAlignment="1">
      <alignment/>
    </xf>
    <xf numFmtId="171" fontId="3" fillId="0" borderId="0" xfId="38" applyNumberFormat="1" applyFont="1" applyFill="1" applyBorder="1" applyAlignment="1">
      <alignment/>
    </xf>
    <xf numFmtId="171" fontId="64" fillId="0" borderId="0" xfId="38" applyFont="1" applyBorder="1" applyAlignment="1">
      <alignment/>
    </xf>
    <xf numFmtId="176" fontId="3" fillId="0" borderId="0" xfId="38" applyNumberFormat="1" applyFont="1" applyBorder="1" applyAlignment="1">
      <alignment/>
    </xf>
    <xf numFmtId="171" fontId="3" fillId="0" borderId="0" xfId="38" applyNumberFormat="1" applyFont="1" applyBorder="1" applyAlignment="1">
      <alignment/>
    </xf>
    <xf numFmtId="171" fontId="65" fillId="0" borderId="0" xfId="38" applyFont="1" applyBorder="1" applyAlignment="1">
      <alignment horizontal="center"/>
    </xf>
    <xf numFmtId="176" fontId="63" fillId="0" borderId="0" xfId="38" applyNumberFormat="1" applyFont="1" applyBorder="1" applyAlignment="1">
      <alignment/>
    </xf>
    <xf numFmtId="171" fontId="63" fillId="0" borderId="0" xfId="38" applyFont="1" applyBorder="1" applyAlignment="1">
      <alignment/>
    </xf>
    <xf numFmtId="171" fontId="66" fillId="0" borderId="0" xfId="38" applyFont="1" applyFill="1" applyBorder="1" applyAlignment="1">
      <alignment/>
    </xf>
    <xf numFmtId="176" fontId="66" fillId="0" borderId="0" xfId="38" applyNumberFormat="1" applyFont="1" applyBorder="1" applyAlignment="1">
      <alignment/>
    </xf>
    <xf numFmtId="171" fontId="66" fillId="0" borderId="0" xfId="38" applyNumberFormat="1" applyFont="1" applyBorder="1" applyAlignment="1">
      <alignment/>
    </xf>
    <xf numFmtId="171" fontId="66" fillId="0" borderId="0" xfId="38" applyFont="1" applyBorder="1" applyAlignment="1">
      <alignment/>
    </xf>
    <xf numFmtId="0" fontId="3" fillId="0" borderId="0" xfId="56" applyFont="1" applyFill="1" applyBorder="1" applyAlignment="1">
      <alignment horizontal="center"/>
      <protection/>
    </xf>
    <xf numFmtId="171" fontId="8" fillId="0" borderId="0" xfId="38" applyFont="1" applyFill="1" applyBorder="1" applyAlignment="1">
      <alignment/>
    </xf>
    <xf numFmtId="176" fontId="8" fillId="0" borderId="0" xfId="38" applyNumberFormat="1" applyFont="1" applyFill="1" applyBorder="1" applyAlignment="1">
      <alignment/>
    </xf>
    <xf numFmtId="171" fontId="8" fillId="0" borderId="0" xfId="38" applyNumberFormat="1" applyFont="1" applyFill="1" applyBorder="1" applyAlignment="1">
      <alignment/>
    </xf>
    <xf numFmtId="171" fontId="64" fillId="0" borderId="18" xfId="38" applyNumberFormat="1" applyFont="1" applyFill="1" applyBorder="1" applyAlignment="1">
      <alignment/>
    </xf>
    <xf numFmtId="171" fontId="64" fillId="0" borderId="0" xfId="38" applyFont="1" applyFill="1" applyBorder="1" applyAlignment="1">
      <alignment/>
    </xf>
    <xf numFmtId="171" fontId="65" fillId="0" borderId="0" xfId="38" applyFont="1" applyFill="1" applyBorder="1" applyAlignment="1">
      <alignment horizontal="center"/>
    </xf>
    <xf numFmtId="176" fontId="63" fillId="0" borderId="0" xfId="38" applyNumberFormat="1" applyFont="1" applyFill="1" applyBorder="1" applyAlignment="1">
      <alignment/>
    </xf>
    <xf numFmtId="171" fontId="63" fillId="0" borderId="0" xfId="38" applyFont="1" applyFill="1" applyBorder="1" applyAlignment="1">
      <alignment/>
    </xf>
    <xf numFmtId="176" fontId="66" fillId="0" borderId="0" xfId="38" applyNumberFormat="1" applyFont="1" applyFill="1" applyBorder="1" applyAlignment="1">
      <alignment/>
    </xf>
    <xf numFmtId="171" fontId="66" fillId="0" borderId="0" xfId="38" applyNumberFormat="1" applyFont="1" applyFill="1" applyBorder="1" applyAlignment="1">
      <alignment/>
    </xf>
    <xf numFmtId="171" fontId="3" fillId="0" borderId="17" xfId="37" applyFont="1" applyFill="1" applyBorder="1" applyAlignment="1">
      <alignment/>
    </xf>
    <xf numFmtId="171" fontId="3" fillId="0" borderId="22" xfId="37" applyFont="1" applyFill="1" applyBorder="1" applyAlignment="1">
      <alignment/>
    </xf>
    <xf numFmtId="171" fontId="3" fillId="0" borderId="45" xfId="37" applyFont="1" applyFill="1" applyBorder="1" applyAlignment="1">
      <alignment/>
    </xf>
    <xf numFmtId="171" fontId="3" fillId="0" borderId="49" xfId="37" applyFont="1" applyFill="1" applyBorder="1" applyAlignment="1">
      <alignment/>
    </xf>
    <xf numFmtId="171" fontId="8" fillId="0" borderId="53" xfId="38" applyFont="1" applyFill="1" applyBorder="1" applyAlignment="1">
      <alignment/>
    </xf>
    <xf numFmtId="176" fontId="8" fillId="0" borderId="43" xfId="38" applyNumberFormat="1" applyFont="1" applyBorder="1" applyAlignment="1">
      <alignment/>
    </xf>
    <xf numFmtId="171" fontId="8" fillId="0" borderId="44" xfId="38" applyNumberFormat="1" applyFont="1" applyBorder="1" applyAlignment="1">
      <alignment/>
    </xf>
    <xf numFmtId="171" fontId="8" fillId="0" borderId="56" xfId="38" applyFont="1" applyFill="1" applyBorder="1" applyAlignment="1">
      <alignment/>
    </xf>
    <xf numFmtId="171" fontId="8" fillId="0" borderId="44" xfId="38" applyFont="1" applyBorder="1" applyAlignment="1">
      <alignment/>
    </xf>
    <xf numFmtId="171" fontId="8" fillId="0" borderId="53" xfId="38" applyFont="1" applyBorder="1" applyAlignment="1">
      <alignment/>
    </xf>
    <xf numFmtId="171" fontId="8" fillId="0" borderId="56" xfId="38" applyFont="1" applyBorder="1" applyAlignment="1">
      <alignment horizontal="center"/>
    </xf>
    <xf numFmtId="171" fontId="65" fillId="0" borderId="53" xfId="38" applyFont="1" applyBorder="1" applyAlignment="1">
      <alignment horizontal="center"/>
    </xf>
    <xf numFmtId="0" fontId="2" fillId="0" borderId="47" xfId="56" applyFont="1" applyBorder="1" applyAlignment="1">
      <alignment horizontal="center"/>
      <protection/>
    </xf>
    <xf numFmtId="0" fontId="2" fillId="0" borderId="44" xfId="56" applyFont="1" applyBorder="1" applyAlignment="1">
      <alignment horizontal="center"/>
      <protection/>
    </xf>
    <xf numFmtId="171" fontId="3" fillId="0" borderId="48" xfId="37" applyFont="1" applyBorder="1" applyAlignment="1">
      <alignment/>
    </xf>
    <xf numFmtId="171" fontId="3" fillId="0" borderId="18" xfId="37" applyFont="1" applyFill="1" applyBorder="1" applyAlignment="1">
      <alignment/>
    </xf>
    <xf numFmtId="171" fontId="3" fillId="0" borderId="47" xfId="37" applyFont="1" applyFill="1" applyBorder="1" applyAlignment="1">
      <alignment/>
    </xf>
    <xf numFmtId="176" fontId="3" fillId="36" borderId="21" xfId="38" applyNumberFormat="1" applyFont="1" applyFill="1" applyBorder="1" applyAlignment="1">
      <alignment/>
    </xf>
    <xf numFmtId="171" fontId="5" fillId="0" borderId="43" xfId="39" applyFont="1" applyBorder="1" applyAlignment="1">
      <alignment/>
    </xf>
    <xf numFmtId="171" fontId="5" fillId="0" borderId="44" xfId="39" applyFont="1" applyBorder="1" applyAlignment="1">
      <alignment/>
    </xf>
    <xf numFmtId="171" fontId="2" fillId="0" borderId="53" xfId="39" applyFont="1" applyFill="1" applyBorder="1" applyAlignment="1">
      <alignment/>
    </xf>
    <xf numFmtId="171" fontId="5" fillId="0" borderId="53" xfId="39" applyFont="1" applyBorder="1" applyAlignment="1">
      <alignment/>
    </xf>
    <xf numFmtId="171" fontId="2" fillId="0" borderId="53" xfId="39" applyFont="1" applyBorder="1" applyAlignment="1">
      <alignment/>
    </xf>
    <xf numFmtId="171" fontId="3" fillId="0" borderId="14" xfId="40" applyFont="1" applyBorder="1" applyAlignment="1">
      <alignment horizontal="center"/>
    </xf>
    <xf numFmtId="171" fontId="2" fillId="0" borderId="53" xfId="41" applyFont="1" applyBorder="1" applyAlignment="1">
      <alignment/>
    </xf>
    <xf numFmtId="171" fontId="5" fillId="0" borderId="53" xfId="41" applyFont="1" applyBorder="1" applyAlignment="1">
      <alignment/>
    </xf>
    <xf numFmtId="171" fontId="3" fillId="0" borderId="34" xfId="37" applyFont="1" applyFill="1" applyBorder="1" applyAlignment="1">
      <alignment/>
    </xf>
    <xf numFmtId="171" fontId="3" fillId="0" borderId="23" xfId="37" applyFont="1" applyFill="1" applyBorder="1" applyAlignment="1">
      <alignment/>
    </xf>
    <xf numFmtId="0" fontId="67" fillId="0" borderId="0" xfId="0" applyFont="1" applyAlignment="1">
      <alignment/>
    </xf>
    <xf numFmtId="171" fontId="67" fillId="0" borderId="0" xfId="37" applyFont="1" applyAlignment="1">
      <alignment/>
    </xf>
    <xf numFmtId="0" fontId="67" fillId="0" borderId="0" xfId="0" applyFont="1" applyFill="1" applyBorder="1" applyAlignment="1">
      <alignment/>
    </xf>
    <xf numFmtId="0" fontId="67" fillId="0" borderId="0" xfId="0" applyFont="1" applyBorder="1" applyAlignment="1">
      <alignment/>
    </xf>
    <xf numFmtId="0" fontId="64" fillId="0" borderId="18" xfId="56" applyFont="1" applyBorder="1" applyAlignment="1">
      <alignment horizontal="center"/>
      <protection/>
    </xf>
    <xf numFmtId="171" fontId="64" fillId="0" borderId="20" xfId="38" applyFont="1" applyFill="1" applyBorder="1" applyAlignment="1">
      <alignment/>
    </xf>
    <xf numFmtId="171" fontId="64" fillId="0" borderId="16" xfId="38" applyFont="1" applyBorder="1" applyAlignment="1">
      <alignment/>
    </xf>
    <xf numFmtId="171" fontId="68" fillId="0" borderId="0" xfId="37" applyFont="1" applyAlignment="1">
      <alignment/>
    </xf>
    <xf numFmtId="0" fontId="49" fillId="0" borderId="0" xfId="0" applyFont="1" applyAlignment="1">
      <alignment/>
    </xf>
    <xf numFmtId="171" fontId="0" fillId="0" borderId="0" xfId="0" applyNumberFormat="1" applyAlignment="1">
      <alignment/>
    </xf>
    <xf numFmtId="176" fontId="64" fillId="0" borderId="19" xfId="38" applyNumberFormat="1" applyFont="1" applyFill="1" applyBorder="1" applyAlignment="1">
      <alignment/>
    </xf>
    <xf numFmtId="171" fontId="64" fillId="0" borderId="22" xfId="38" applyFont="1" applyFill="1" applyBorder="1" applyAlignment="1">
      <alignment/>
    </xf>
    <xf numFmtId="176" fontId="64" fillId="0" borderId="31" xfId="38" applyNumberFormat="1" applyFont="1" applyFill="1" applyBorder="1" applyAlignment="1">
      <alignment/>
    </xf>
    <xf numFmtId="176" fontId="64" fillId="36" borderId="21" xfId="38" applyNumberFormat="1" applyFont="1" applyFill="1" applyBorder="1" applyAlignment="1">
      <alignment/>
    </xf>
    <xf numFmtId="176" fontId="3" fillId="0" borderId="37" xfId="40" applyNumberFormat="1" applyFont="1" applyBorder="1" applyAlignment="1">
      <alignment/>
    </xf>
    <xf numFmtId="171" fontId="3" fillId="0" borderId="35" xfId="40" applyFont="1" applyBorder="1" applyAlignment="1">
      <alignment/>
    </xf>
    <xf numFmtId="171" fontId="3" fillId="0" borderId="52" xfId="40" applyFont="1" applyBorder="1" applyAlignment="1">
      <alignment/>
    </xf>
    <xf numFmtId="171" fontId="3" fillId="0" borderId="36" xfId="40" applyFont="1" applyBorder="1" applyAlignment="1">
      <alignment/>
    </xf>
    <xf numFmtId="176" fontId="3" fillId="0" borderId="43" xfId="40" applyNumberFormat="1" applyFont="1" applyBorder="1" applyAlignment="1">
      <alignment/>
    </xf>
    <xf numFmtId="171" fontId="3" fillId="0" borderId="44" xfId="40" applyFont="1" applyBorder="1" applyAlignment="1">
      <alignment/>
    </xf>
    <xf numFmtId="171" fontId="3" fillId="33" borderId="53" xfId="40" applyFont="1" applyFill="1" applyBorder="1" applyAlignment="1">
      <alignment/>
    </xf>
    <xf numFmtId="171" fontId="3" fillId="33" borderId="56" xfId="40" applyFont="1" applyFill="1" applyBorder="1" applyAlignment="1">
      <alignment/>
    </xf>
    <xf numFmtId="171" fontId="5" fillId="2" borderId="43" xfId="40" applyFont="1" applyFill="1" applyBorder="1" applyAlignment="1">
      <alignment/>
    </xf>
    <xf numFmtId="171" fontId="5" fillId="2" borderId="44" xfId="40" applyFont="1" applyFill="1" applyBorder="1" applyAlignment="1">
      <alignment/>
    </xf>
    <xf numFmtId="171" fontId="5" fillId="2" borderId="53" xfId="40" applyFont="1" applyFill="1" applyBorder="1" applyAlignment="1">
      <alignment/>
    </xf>
    <xf numFmtId="171" fontId="5" fillId="2" borderId="56" xfId="40" applyFont="1" applyFill="1" applyBorder="1" applyAlignment="1">
      <alignment/>
    </xf>
    <xf numFmtId="171" fontId="5" fillId="2" borderId="57" xfId="40" applyFont="1" applyFill="1" applyBorder="1" applyAlignment="1">
      <alignment/>
    </xf>
    <xf numFmtId="171" fontId="8" fillId="13" borderId="58" xfId="37" applyFont="1" applyFill="1" applyBorder="1" applyAlignment="1">
      <alignment horizontal="center"/>
    </xf>
    <xf numFmtId="171" fontId="8" fillId="12" borderId="17" xfId="37" applyFont="1" applyFill="1" applyBorder="1" applyAlignment="1">
      <alignment horizontal="center"/>
    </xf>
    <xf numFmtId="171" fontId="8" fillId="37" borderId="17" xfId="37" applyFont="1" applyFill="1" applyBorder="1" applyAlignment="1">
      <alignment horizontal="center"/>
    </xf>
    <xf numFmtId="171" fontId="8" fillId="16" borderId="20" xfId="37" applyFont="1" applyFill="1" applyBorder="1" applyAlignment="1">
      <alignment horizontal="center"/>
    </xf>
    <xf numFmtId="0" fontId="69" fillId="0" borderId="44" xfId="55" applyFont="1" applyBorder="1" applyAlignment="1">
      <alignment horizontal="center"/>
      <protection/>
    </xf>
    <xf numFmtId="49" fontId="69" fillId="0" borderId="44" xfId="37" applyNumberFormat="1" applyFont="1" applyBorder="1" applyAlignment="1">
      <alignment horizontal="center"/>
    </xf>
    <xf numFmtId="176" fontId="69" fillId="0" borderId="43" xfId="37" applyNumberFormat="1" applyFont="1" applyBorder="1" applyAlignment="1">
      <alignment horizontal="center"/>
    </xf>
    <xf numFmtId="171" fontId="69" fillId="0" borderId="44" xfId="37" applyFont="1" applyBorder="1" applyAlignment="1">
      <alignment/>
    </xf>
    <xf numFmtId="171" fontId="8" fillId="0" borderId="56" xfId="37" applyFont="1" applyFill="1" applyBorder="1" applyAlignment="1">
      <alignment/>
    </xf>
    <xf numFmtId="176" fontId="69" fillId="0" borderId="43" xfId="37" applyNumberFormat="1" applyFont="1" applyBorder="1" applyAlignment="1">
      <alignment/>
    </xf>
    <xf numFmtId="171" fontId="8" fillId="0" borderId="44" xfId="37" applyFont="1" applyFill="1" applyBorder="1" applyAlignment="1">
      <alignment/>
    </xf>
    <xf numFmtId="0" fontId="70" fillId="0" borderId="0" xfId="0" applyFont="1" applyAlignment="1">
      <alignment/>
    </xf>
    <xf numFmtId="171" fontId="8" fillId="0" borderId="59" xfId="37" applyFont="1" applyFill="1" applyBorder="1" applyAlignment="1">
      <alignment/>
    </xf>
    <xf numFmtId="176" fontId="69" fillId="0" borderId="54" xfId="37" applyNumberFormat="1" applyFont="1" applyBorder="1" applyAlignment="1">
      <alignment/>
    </xf>
    <xf numFmtId="171" fontId="8" fillId="0" borderId="60" xfId="37" applyFont="1" applyFill="1" applyBorder="1" applyAlignment="1">
      <alignment/>
    </xf>
    <xf numFmtId="171" fontId="8" fillId="0" borderId="53" xfId="37" applyFont="1" applyFill="1" applyBorder="1" applyAlignment="1">
      <alignment/>
    </xf>
    <xf numFmtId="0" fontId="70" fillId="0" borderId="0" xfId="0" applyFont="1" applyBorder="1" applyAlignment="1">
      <alignment/>
    </xf>
    <xf numFmtId="0" fontId="70" fillId="0" borderId="55" xfId="0" applyFont="1" applyBorder="1" applyAlignment="1">
      <alignment/>
    </xf>
    <xf numFmtId="171" fontId="69" fillId="0" borderId="56" xfId="37" applyFont="1" applyBorder="1" applyAlignment="1">
      <alignment horizontal="center"/>
    </xf>
    <xf numFmtId="0" fontId="6" fillId="0" borderId="0" xfId="58" applyFont="1" applyAlignment="1" quotePrefix="1">
      <alignment horizontal="center"/>
      <protection/>
    </xf>
    <xf numFmtId="0" fontId="6" fillId="0" borderId="0" xfId="58" applyFont="1" applyAlignment="1">
      <alignment horizontal="center"/>
      <protection/>
    </xf>
    <xf numFmtId="0" fontId="11" fillId="0" borderId="0" xfId="58" applyFont="1" applyBorder="1" applyAlignment="1">
      <alignment horizontal="center"/>
      <protection/>
    </xf>
    <xf numFmtId="0" fontId="71" fillId="0" borderId="0" xfId="58" applyFont="1" applyAlignment="1">
      <alignment horizontal="center"/>
      <protection/>
    </xf>
    <xf numFmtId="171" fontId="5" fillId="0" borderId="61" xfId="38" applyFont="1" applyBorder="1" applyAlignment="1">
      <alignment horizontal="center"/>
    </xf>
    <xf numFmtId="0" fontId="3" fillId="0" borderId="62" xfId="58" applyFont="1" applyBorder="1" applyAlignment="1">
      <alignment horizontal="center"/>
      <protection/>
    </xf>
    <xf numFmtId="0" fontId="3" fillId="0" borderId="63" xfId="58" applyFont="1" applyBorder="1" applyAlignment="1">
      <alignment horizontal="center"/>
      <protection/>
    </xf>
    <xf numFmtId="0" fontId="3" fillId="0" borderId="64" xfId="58" applyFont="1" applyBorder="1" applyAlignment="1">
      <alignment horizontal="center"/>
      <protection/>
    </xf>
    <xf numFmtId="0" fontId="5" fillId="2" borderId="56" xfId="58" applyFont="1" applyFill="1" applyBorder="1" applyAlignment="1">
      <alignment horizontal="center"/>
      <protection/>
    </xf>
    <xf numFmtId="0" fontId="5" fillId="2" borderId="55" xfId="58" applyFont="1" applyFill="1" applyBorder="1" applyAlignment="1">
      <alignment horizontal="center"/>
      <protection/>
    </xf>
    <xf numFmtId="0" fontId="5" fillId="2" borderId="57" xfId="58" applyFont="1" applyFill="1" applyBorder="1" applyAlignment="1">
      <alignment horizontal="center"/>
      <protection/>
    </xf>
    <xf numFmtId="171" fontId="71" fillId="0" borderId="0" xfId="37" applyFont="1" applyAlignment="1" quotePrefix="1">
      <alignment horizontal="center"/>
    </xf>
    <xf numFmtId="171" fontId="71" fillId="0" borderId="0" xfId="37" applyFont="1" applyAlignment="1">
      <alignment horizontal="center"/>
    </xf>
    <xf numFmtId="171" fontId="72" fillId="0" borderId="0" xfId="37" applyFont="1" applyAlignment="1">
      <alignment horizontal="center"/>
    </xf>
    <xf numFmtId="171" fontId="8" fillId="0" borderId="0" xfId="37" applyFont="1" applyAlignment="1">
      <alignment horizontal="center"/>
    </xf>
    <xf numFmtId="171" fontId="8" fillId="0" borderId="61" xfId="37" applyFont="1" applyBorder="1" applyAlignment="1">
      <alignment horizontal="center"/>
    </xf>
    <xf numFmtId="171" fontId="3" fillId="0" borderId="62" xfId="37" applyFont="1" applyBorder="1" applyAlignment="1">
      <alignment horizontal="center"/>
    </xf>
    <xf numFmtId="171" fontId="3" fillId="0" borderId="63" xfId="37" applyFont="1" applyBorder="1" applyAlignment="1">
      <alignment horizontal="center"/>
    </xf>
    <xf numFmtId="171" fontId="3" fillId="0" borderId="64" xfId="37" applyFont="1" applyBorder="1" applyAlignment="1">
      <alignment horizontal="center"/>
    </xf>
    <xf numFmtId="171" fontId="3" fillId="0" borderId="65" xfId="37" applyFont="1" applyBorder="1" applyAlignment="1">
      <alignment horizontal="center"/>
    </xf>
    <xf numFmtId="171" fontId="5" fillId="0" borderId="0" xfId="38" applyFont="1" applyAlignment="1">
      <alignment horizontal="center"/>
    </xf>
    <xf numFmtId="171" fontId="3" fillId="0" borderId="62" xfId="38" applyFont="1" applyBorder="1" applyAlignment="1">
      <alignment horizontal="center"/>
    </xf>
    <xf numFmtId="171" fontId="3" fillId="0" borderId="63" xfId="38" applyFont="1" applyBorder="1" applyAlignment="1">
      <alignment horizontal="center"/>
    </xf>
    <xf numFmtId="171" fontId="3" fillId="0" borderId="64" xfId="38" applyFont="1" applyBorder="1" applyAlignment="1">
      <alignment horizontal="center"/>
    </xf>
    <xf numFmtId="171" fontId="3" fillId="0" borderId="66" xfId="38" applyFont="1" applyBorder="1" applyAlignment="1">
      <alignment horizontal="center"/>
    </xf>
    <xf numFmtId="171" fontId="3" fillId="0" borderId="67" xfId="38" applyFont="1" applyBorder="1" applyAlignment="1">
      <alignment horizontal="center"/>
    </xf>
    <xf numFmtId="171" fontId="3" fillId="0" borderId="68" xfId="38" applyFont="1" applyBorder="1" applyAlignment="1">
      <alignment horizontal="center"/>
    </xf>
    <xf numFmtId="0" fontId="3" fillId="0" borderId="62" xfId="57" applyFont="1" applyBorder="1" applyAlignment="1">
      <alignment horizontal="center"/>
      <protection/>
    </xf>
    <xf numFmtId="0" fontId="3" fillId="0" borderId="63" xfId="57" applyFont="1" applyBorder="1" applyAlignment="1">
      <alignment horizontal="center"/>
      <protection/>
    </xf>
    <xf numFmtId="0" fontId="3" fillId="0" borderId="64" xfId="57" applyFont="1" applyBorder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0" fontId="60" fillId="0" borderId="0" xfId="57" applyFont="1" applyBorder="1" applyAlignment="1">
      <alignment horizontal="center"/>
      <protection/>
    </xf>
    <xf numFmtId="0" fontId="5" fillId="0" borderId="56" xfId="57" applyFont="1" applyBorder="1" applyAlignment="1">
      <alignment horizontal="center"/>
      <protection/>
    </xf>
    <xf numFmtId="0" fontId="5" fillId="0" borderId="55" xfId="57" applyFont="1" applyBorder="1" applyAlignment="1">
      <alignment horizontal="center"/>
      <protection/>
    </xf>
    <xf numFmtId="0" fontId="5" fillId="0" borderId="57" xfId="57" applyFont="1" applyBorder="1" applyAlignment="1">
      <alignment horizontal="center"/>
      <protection/>
    </xf>
    <xf numFmtId="0" fontId="5" fillId="0" borderId="0" xfId="59" applyFont="1" applyAlignment="1">
      <alignment horizontal="center"/>
      <protection/>
    </xf>
    <xf numFmtId="0" fontId="2" fillId="0" borderId="62" xfId="59" applyFont="1" applyBorder="1" applyAlignment="1">
      <alignment horizontal="center"/>
      <protection/>
    </xf>
    <xf numFmtId="0" fontId="2" fillId="0" borderId="63" xfId="59" applyFont="1" applyBorder="1" applyAlignment="1">
      <alignment horizontal="center"/>
      <protection/>
    </xf>
    <xf numFmtId="0" fontId="2" fillId="0" borderId="64" xfId="59" applyFont="1" applyBorder="1" applyAlignment="1">
      <alignment horizontal="center"/>
      <protection/>
    </xf>
    <xf numFmtId="0" fontId="5" fillId="0" borderId="0" xfId="60" applyFont="1" applyAlignment="1">
      <alignment horizontal="center"/>
      <protection/>
    </xf>
    <xf numFmtId="0" fontId="9" fillId="0" borderId="69" xfId="60" applyFont="1" applyBorder="1" applyAlignment="1">
      <alignment horizontal="center"/>
      <protection/>
    </xf>
    <xf numFmtId="0" fontId="9" fillId="0" borderId="70" xfId="60" applyFont="1" applyBorder="1" applyAlignment="1">
      <alignment horizontal="center"/>
      <protection/>
    </xf>
    <xf numFmtId="0" fontId="9" fillId="0" borderId="71" xfId="60" applyFont="1" applyBorder="1" applyAlignment="1">
      <alignment horizontal="center"/>
      <protection/>
    </xf>
  </cellXfs>
  <cellStyles count="6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วัสดุไฟฟ้าและวิทยุ" xfId="33"/>
    <cellStyle name="Normal_วัสดุคอมพิวเตอร์" xfId="34"/>
    <cellStyle name="Comma" xfId="35"/>
    <cellStyle name="Comma [0]" xfId="36"/>
    <cellStyle name="เครื่องหมายจุลภาค 2" xfId="37"/>
    <cellStyle name="เครื่องหมายจุลภาค 3" xfId="38"/>
    <cellStyle name="เครื่องหมายจุลภาค 4" xfId="39"/>
    <cellStyle name="เครื่องหมายจุลภาค 5" xfId="40"/>
    <cellStyle name="เครื่องหมายจุลภาค 6" xfId="41"/>
    <cellStyle name="เครื่องหมายจุลภาค 7" xfId="42"/>
    <cellStyle name="Currency" xfId="43"/>
    <cellStyle name="Currency [0]" xfId="44"/>
    <cellStyle name="เซลล์ตรวจสอบ" xfId="45"/>
    <cellStyle name="เซลล์ที่มีการเชื่อมโยง" xfId="46"/>
    <cellStyle name="Percent" xfId="47"/>
    <cellStyle name="แย่" xfId="48"/>
    <cellStyle name="แสดงผล" xfId="49"/>
    <cellStyle name="การคำนวณ" xfId="50"/>
    <cellStyle name="ข้อความเตือน" xfId="51"/>
    <cellStyle name="ข้อความอธิบาย" xfId="52"/>
    <cellStyle name="ชื่อเรื่อง" xfId="53"/>
    <cellStyle name="ดี" xfId="54"/>
    <cellStyle name="ปกติ 2" xfId="55"/>
    <cellStyle name="ปกติ 3" xfId="56"/>
    <cellStyle name="ปกติ 4" xfId="57"/>
    <cellStyle name="ปกติ 5" xfId="58"/>
    <cellStyle name="ปกติ 6" xfId="59"/>
    <cellStyle name="ปกติ 7" xfId="60"/>
    <cellStyle name="ป้อนค่า" xfId="61"/>
    <cellStyle name="ปานกลาง" xfId="62"/>
    <cellStyle name="ผลรวม" xfId="63"/>
    <cellStyle name="ส่วนที่ถูกเน้น1" xfId="64"/>
    <cellStyle name="ส่วนที่ถูกเน้น2" xfId="65"/>
    <cellStyle name="ส่วนที่ถูกเน้น3" xfId="66"/>
    <cellStyle name="ส่วนที่ถูกเน้น4" xfId="67"/>
    <cellStyle name="ส่วนที่ถูกเน้น5" xfId="68"/>
    <cellStyle name="ส่วนที่ถูกเน้น6" xfId="69"/>
    <cellStyle name="หมายเหตุ" xfId="70"/>
    <cellStyle name="หัวเรื่อง 1" xfId="71"/>
    <cellStyle name="หัวเรื่อง 2" xfId="72"/>
    <cellStyle name="หัวเรื่อง 3" xfId="73"/>
    <cellStyle name="หัวเรื่อง 4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32"/>
  <sheetViews>
    <sheetView tabSelected="1" zoomScale="80" zoomScaleNormal="80" zoomScalePageLayoutView="0" workbookViewId="0" topLeftCell="A1">
      <selection activeCell="A2" sqref="A2:O2"/>
    </sheetView>
  </sheetViews>
  <sheetFormatPr defaultColWidth="9.140625" defaultRowHeight="15"/>
  <cols>
    <col min="1" max="1" width="6.140625" style="0" customWidth="1"/>
    <col min="2" max="2" width="10.140625" style="0" customWidth="1"/>
    <col min="3" max="3" width="19.7109375" style="0" customWidth="1"/>
    <col min="4" max="15" width="10.140625" style="0" customWidth="1"/>
  </cols>
  <sheetData>
    <row r="1" spans="1:15" ht="22.5">
      <c r="A1" s="452" t="s">
        <v>330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</row>
    <row r="2" spans="1:15" ht="22.5">
      <c r="A2" s="455" t="s">
        <v>332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</row>
    <row r="3" spans="1:15" ht="22.5">
      <c r="A3" s="453" t="s">
        <v>331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</row>
    <row r="4" spans="1:15" ht="20.25">
      <c r="A4" s="456" t="s">
        <v>335</v>
      </c>
      <c r="B4" s="456"/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6"/>
    </row>
    <row r="5" spans="1:16" ht="18">
      <c r="A5" s="260"/>
      <c r="B5" s="260" t="s">
        <v>1</v>
      </c>
      <c r="C5" s="261"/>
      <c r="D5" s="457" t="s">
        <v>2</v>
      </c>
      <c r="E5" s="458"/>
      <c r="F5" s="459"/>
      <c r="G5" s="458" t="s">
        <v>3</v>
      </c>
      <c r="H5" s="458"/>
      <c r="I5" s="458"/>
      <c r="J5" s="457" t="s">
        <v>4</v>
      </c>
      <c r="K5" s="458"/>
      <c r="L5" s="459"/>
      <c r="M5" s="457" t="s">
        <v>5</v>
      </c>
      <c r="N5" s="458"/>
      <c r="O5" s="459"/>
      <c r="P5" t="s">
        <v>336</v>
      </c>
    </row>
    <row r="6" spans="1:15" ht="18">
      <c r="A6" s="262" t="s">
        <v>6</v>
      </c>
      <c r="B6" s="262" t="s">
        <v>333</v>
      </c>
      <c r="C6" s="263" t="s">
        <v>8</v>
      </c>
      <c r="D6" s="264" t="s">
        <v>9</v>
      </c>
      <c r="E6" s="265" t="s">
        <v>10</v>
      </c>
      <c r="F6" s="266" t="s">
        <v>9</v>
      </c>
      <c r="G6" s="267" t="s">
        <v>9</v>
      </c>
      <c r="H6" s="260" t="s">
        <v>10</v>
      </c>
      <c r="I6" s="268" t="s">
        <v>9</v>
      </c>
      <c r="J6" s="264" t="s">
        <v>9</v>
      </c>
      <c r="K6" s="260" t="s">
        <v>10</v>
      </c>
      <c r="L6" s="266" t="s">
        <v>9</v>
      </c>
      <c r="M6" s="264" t="s">
        <v>9</v>
      </c>
      <c r="N6" s="260" t="s">
        <v>10</v>
      </c>
      <c r="O6" s="266" t="s">
        <v>9</v>
      </c>
    </row>
    <row r="7" spans="1:15" ht="18">
      <c r="A7" s="269"/>
      <c r="B7" s="269"/>
      <c r="C7" s="270"/>
      <c r="D7" s="271" t="s">
        <v>11</v>
      </c>
      <c r="E7" s="272" t="s">
        <v>12</v>
      </c>
      <c r="F7" s="273" t="s">
        <v>13</v>
      </c>
      <c r="G7" s="271" t="s">
        <v>11</v>
      </c>
      <c r="H7" s="269" t="s">
        <v>12</v>
      </c>
      <c r="I7" s="401" t="s">
        <v>13</v>
      </c>
      <c r="J7" s="271" t="s">
        <v>11</v>
      </c>
      <c r="K7" s="269" t="s">
        <v>12</v>
      </c>
      <c r="L7" s="273" t="s">
        <v>13</v>
      </c>
      <c r="M7" s="271" t="s">
        <v>11</v>
      </c>
      <c r="N7" s="269" t="s">
        <v>12</v>
      </c>
      <c r="O7" s="273" t="s">
        <v>13</v>
      </c>
    </row>
    <row r="8" spans="1:17" ht="20.25">
      <c r="A8" s="274">
        <v>1</v>
      </c>
      <c r="B8" s="274">
        <v>24112000</v>
      </c>
      <c r="C8" s="327" t="s">
        <v>192</v>
      </c>
      <c r="D8" s="275">
        <v>3</v>
      </c>
      <c r="E8" s="276">
        <v>80.25</v>
      </c>
      <c r="F8" s="277">
        <f>D8*E8</f>
        <v>240.75</v>
      </c>
      <c r="G8" s="281">
        <v>0</v>
      </c>
      <c r="H8" s="282">
        <v>0</v>
      </c>
      <c r="I8" s="283">
        <f>G8*H8</f>
        <v>0</v>
      </c>
      <c r="J8" s="281">
        <v>0</v>
      </c>
      <c r="K8" s="282">
        <v>0</v>
      </c>
      <c r="L8" s="283">
        <f>J8*K8</f>
        <v>0</v>
      </c>
      <c r="M8" s="281">
        <f aca="true" t="shared" si="0" ref="M8:M13">D8+G8-J8</f>
        <v>3</v>
      </c>
      <c r="N8" s="282">
        <v>80.25</v>
      </c>
      <c r="O8" s="284">
        <f>M8*N8</f>
        <v>240.75</v>
      </c>
      <c r="P8" s="407">
        <f>(D8*E8)+(G8*H8)-(J8*K8)</f>
        <v>240.75</v>
      </c>
      <c r="Q8" s="407">
        <f>O8-P8</f>
        <v>0</v>
      </c>
    </row>
    <row r="9" spans="1:17" ht="20.25">
      <c r="A9" s="279">
        <v>2</v>
      </c>
      <c r="B9" s="279">
        <v>24112000</v>
      </c>
      <c r="C9" s="280" t="s">
        <v>193</v>
      </c>
      <c r="D9" s="420">
        <v>1</v>
      </c>
      <c r="E9" s="421">
        <v>64.2</v>
      </c>
      <c r="F9" s="422">
        <f>D9*E9</f>
        <v>64.2</v>
      </c>
      <c r="G9" s="420">
        <v>0</v>
      </c>
      <c r="H9" s="421">
        <v>0</v>
      </c>
      <c r="I9" s="423">
        <f>G9*H9</f>
        <v>0</v>
      </c>
      <c r="J9" s="420">
        <v>1</v>
      </c>
      <c r="K9" s="421">
        <v>64.2</v>
      </c>
      <c r="L9" s="423">
        <f>J9*K9</f>
        <v>64.2</v>
      </c>
      <c r="M9" s="420">
        <f t="shared" si="0"/>
        <v>0</v>
      </c>
      <c r="N9" s="421">
        <v>0</v>
      </c>
      <c r="O9" s="422">
        <f>M9*N9</f>
        <v>0</v>
      </c>
      <c r="P9" s="407">
        <f aca="true" t="shared" si="1" ref="P9:P27">(D9*E9)+(G9*H9)-(J9*K9)</f>
        <v>0</v>
      </c>
      <c r="Q9" s="407">
        <f aca="true" t="shared" si="2" ref="Q9:Q27">O9-P9</f>
        <v>0</v>
      </c>
    </row>
    <row r="10" spans="1:17" ht="21" thickBot="1">
      <c r="A10" s="279"/>
      <c r="B10" s="279"/>
      <c r="C10" s="280"/>
      <c r="D10" s="424"/>
      <c r="E10" s="425"/>
      <c r="F10" s="426">
        <f>SUM(F8:F9)</f>
        <v>304.95</v>
      </c>
      <c r="G10" s="424"/>
      <c r="H10" s="425"/>
      <c r="I10" s="426">
        <f>SUM(I8:I9)</f>
        <v>0</v>
      </c>
      <c r="J10" s="424"/>
      <c r="K10" s="425"/>
      <c r="L10" s="426">
        <f>SUM(L8:L9)</f>
        <v>64.2</v>
      </c>
      <c r="M10" s="424">
        <f t="shared" si="0"/>
        <v>0</v>
      </c>
      <c r="N10" s="425"/>
      <c r="O10" s="426">
        <f>F10+I10-L10</f>
        <v>240.75</v>
      </c>
      <c r="P10" s="407">
        <f t="shared" si="1"/>
        <v>0</v>
      </c>
      <c r="Q10" s="407">
        <f t="shared" si="2"/>
        <v>240.75</v>
      </c>
    </row>
    <row r="11" spans="1:17" ht="21" thickTop="1">
      <c r="A11" s="279"/>
      <c r="B11" s="279"/>
      <c r="C11" s="280"/>
      <c r="D11" s="281"/>
      <c r="E11" s="282"/>
      <c r="F11" s="284"/>
      <c r="G11" s="281"/>
      <c r="H11" s="282"/>
      <c r="I11" s="283"/>
      <c r="J11" s="281"/>
      <c r="K11" s="282"/>
      <c r="L11" s="283"/>
      <c r="M11" s="281">
        <f t="shared" si="0"/>
        <v>0</v>
      </c>
      <c r="N11" s="282"/>
      <c r="O11" s="284"/>
      <c r="P11" s="407">
        <f t="shared" si="1"/>
        <v>0</v>
      </c>
      <c r="Q11" s="407">
        <f t="shared" si="2"/>
        <v>0</v>
      </c>
    </row>
    <row r="12" spans="1:17" ht="20.25">
      <c r="A12" s="279">
        <v>3</v>
      </c>
      <c r="B12" s="279">
        <v>44120000</v>
      </c>
      <c r="C12" s="280" t="s">
        <v>194</v>
      </c>
      <c r="D12" s="420">
        <v>6</v>
      </c>
      <c r="E12" s="421">
        <v>107</v>
      </c>
      <c r="F12" s="422">
        <f>D12*E12</f>
        <v>642</v>
      </c>
      <c r="G12" s="420">
        <v>0</v>
      </c>
      <c r="H12" s="421">
        <v>0</v>
      </c>
      <c r="I12" s="423">
        <f>G12*H12</f>
        <v>0</v>
      </c>
      <c r="J12" s="420">
        <v>0</v>
      </c>
      <c r="K12" s="421">
        <v>0</v>
      </c>
      <c r="L12" s="423">
        <f>J12*K12</f>
        <v>0</v>
      </c>
      <c r="M12" s="420">
        <f t="shared" si="0"/>
        <v>6</v>
      </c>
      <c r="N12" s="421">
        <v>107</v>
      </c>
      <c r="O12" s="422">
        <f>M12*N12</f>
        <v>642</v>
      </c>
      <c r="P12" s="407">
        <f t="shared" si="1"/>
        <v>642</v>
      </c>
      <c r="Q12" s="407">
        <f t="shared" si="2"/>
        <v>0</v>
      </c>
    </row>
    <row r="13" spans="1:17" ht="21" thickBot="1">
      <c r="A13" s="286"/>
      <c r="B13" s="286"/>
      <c r="C13" s="280"/>
      <c r="D13" s="424"/>
      <c r="E13" s="425"/>
      <c r="F13" s="426">
        <f>SUM(F12)</f>
        <v>642</v>
      </c>
      <c r="G13" s="424"/>
      <c r="H13" s="425"/>
      <c r="I13" s="426">
        <v>0</v>
      </c>
      <c r="J13" s="424"/>
      <c r="K13" s="425"/>
      <c r="L13" s="427">
        <f>SUM(L12)</f>
        <v>0</v>
      </c>
      <c r="M13" s="424">
        <f t="shared" si="0"/>
        <v>0</v>
      </c>
      <c r="N13" s="425"/>
      <c r="O13" s="426">
        <f>F13+I13-L13</f>
        <v>642</v>
      </c>
      <c r="P13" s="407">
        <f t="shared" si="1"/>
        <v>0</v>
      </c>
      <c r="Q13" s="407">
        <f t="shared" si="2"/>
        <v>642</v>
      </c>
    </row>
    <row r="14" spans="1:17" ht="21" thickTop="1">
      <c r="A14" s="279">
        <v>4</v>
      </c>
      <c r="B14" s="279">
        <v>47121800</v>
      </c>
      <c r="C14" s="280" t="s">
        <v>195</v>
      </c>
      <c r="D14" s="281">
        <v>3</v>
      </c>
      <c r="E14" s="282">
        <v>74.9</v>
      </c>
      <c r="F14" s="284">
        <f>D14*E14</f>
        <v>224.70000000000002</v>
      </c>
      <c r="G14" s="281">
        <v>0</v>
      </c>
      <c r="H14" s="282">
        <v>0</v>
      </c>
      <c r="I14" s="283">
        <f>G14*H14</f>
        <v>0</v>
      </c>
      <c r="J14" s="281">
        <v>3</v>
      </c>
      <c r="K14" s="282">
        <v>74.9</v>
      </c>
      <c r="L14" s="283">
        <f>J14*K14</f>
        <v>224.70000000000002</v>
      </c>
      <c r="M14" s="281">
        <f aca="true" t="shared" si="3" ref="M14:M24">D14+G14-J14</f>
        <v>0</v>
      </c>
      <c r="N14" s="282">
        <v>0</v>
      </c>
      <c r="O14" s="284">
        <f>M14*N14</f>
        <v>0</v>
      </c>
      <c r="P14" s="407">
        <f t="shared" si="1"/>
        <v>0</v>
      </c>
      <c r="Q14" s="407">
        <f t="shared" si="2"/>
        <v>0</v>
      </c>
    </row>
    <row r="15" spans="1:17" ht="20.25">
      <c r="A15" s="288">
        <v>5</v>
      </c>
      <c r="B15" s="279">
        <v>47121800</v>
      </c>
      <c r="C15" s="280" t="s">
        <v>195</v>
      </c>
      <c r="D15" s="275">
        <v>0</v>
      </c>
      <c r="E15" s="276">
        <v>0</v>
      </c>
      <c r="F15" s="277">
        <f aca="true" t="shared" si="4" ref="F15:F26">D15*E15</f>
        <v>0</v>
      </c>
      <c r="G15" s="275">
        <v>6</v>
      </c>
      <c r="H15" s="276">
        <v>133.75</v>
      </c>
      <c r="I15" s="278">
        <f aca="true" t="shared" si="5" ref="I15:I24">G15*H15</f>
        <v>802.5</v>
      </c>
      <c r="J15" s="275">
        <v>3</v>
      </c>
      <c r="K15" s="276">
        <v>133.75</v>
      </c>
      <c r="L15" s="278">
        <f aca="true" t="shared" si="6" ref="L15:L24">J15*K15</f>
        <v>401.25</v>
      </c>
      <c r="M15" s="275">
        <f t="shared" si="3"/>
        <v>3</v>
      </c>
      <c r="N15" s="276">
        <v>133.75</v>
      </c>
      <c r="O15" s="277">
        <f aca="true" t="shared" si="7" ref="O15:O24">M15*N15</f>
        <v>401.25</v>
      </c>
      <c r="P15" s="407">
        <f t="shared" si="1"/>
        <v>401.25</v>
      </c>
      <c r="Q15" s="407">
        <f t="shared" si="2"/>
        <v>0</v>
      </c>
    </row>
    <row r="16" spans="1:17" ht="20.25">
      <c r="A16" s="279">
        <v>6</v>
      </c>
      <c r="B16" s="279">
        <v>47121800</v>
      </c>
      <c r="C16" s="280" t="s">
        <v>196</v>
      </c>
      <c r="D16" s="275">
        <v>8</v>
      </c>
      <c r="E16" s="276">
        <v>48.15</v>
      </c>
      <c r="F16" s="277">
        <f t="shared" si="4"/>
        <v>385.2</v>
      </c>
      <c r="G16" s="275">
        <v>0</v>
      </c>
      <c r="H16" s="276">
        <v>0</v>
      </c>
      <c r="I16" s="278">
        <f t="shared" si="5"/>
        <v>0</v>
      </c>
      <c r="J16" s="275">
        <v>6</v>
      </c>
      <c r="K16" s="276">
        <v>48.15</v>
      </c>
      <c r="L16" s="278">
        <f t="shared" si="6"/>
        <v>288.9</v>
      </c>
      <c r="M16" s="275">
        <f t="shared" si="3"/>
        <v>2</v>
      </c>
      <c r="N16" s="276">
        <v>48.15</v>
      </c>
      <c r="O16" s="277">
        <f t="shared" si="7"/>
        <v>96.3</v>
      </c>
      <c r="P16" s="407">
        <f t="shared" si="1"/>
        <v>96.30000000000001</v>
      </c>
      <c r="Q16" s="407">
        <f t="shared" si="2"/>
        <v>0</v>
      </c>
    </row>
    <row r="17" spans="1:17" ht="20.25">
      <c r="A17" s="288">
        <v>7</v>
      </c>
      <c r="B17" s="279">
        <v>47121800</v>
      </c>
      <c r="C17" s="280" t="s">
        <v>197</v>
      </c>
      <c r="D17" s="275">
        <v>4</v>
      </c>
      <c r="E17" s="276">
        <v>48</v>
      </c>
      <c r="F17" s="277">
        <f t="shared" si="4"/>
        <v>192</v>
      </c>
      <c r="G17" s="275">
        <v>0</v>
      </c>
      <c r="H17" s="276">
        <v>0</v>
      </c>
      <c r="I17" s="278">
        <f t="shared" si="5"/>
        <v>0</v>
      </c>
      <c r="J17" s="275">
        <v>0</v>
      </c>
      <c r="K17" s="276">
        <v>0</v>
      </c>
      <c r="L17" s="278">
        <f t="shared" si="6"/>
        <v>0</v>
      </c>
      <c r="M17" s="275">
        <f t="shared" si="3"/>
        <v>4</v>
      </c>
      <c r="N17" s="276">
        <v>48</v>
      </c>
      <c r="O17" s="277">
        <f t="shared" si="7"/>
        <v>192</v>
      </c>
      <c r="P17" s="407">
        <f t="shared" si="1"/>
        <v>192</v>
      </c>
      <c r="Q17" s="407">
        <f t="shared" si="2"/>
        <v>0</v>
      </c>
    </row>
    <row r="18" spans="1:17" ht="20.25">
      <c r="A18" s="279">
        <v>8</v>
      </c>
      <c r="B18" s="279">
        <v>47121800</v>
      </c>
      <c r="C18" s="280" t="s">
        <v>198</v>
      </c>
      <c r="D18" s="275">
        <v>49</v>
      </c>
      <c r="E18" s="276">
        <v>31.03</v>
      </c>
      <c r="F18" s="277">
        <f t="shared" si="4"/>
        <v>1520.47</v>
      </c>
      <c r="G18" s="275">
        <v>0</v>
      </c>
      <c r="H18" s="276">
        <v>0</v>
      </c>
      <c r="I18" s="278">
        <f t="shared" si="5"/>
        <v>0</v>
      </c>
      <c r="J18" s="275">
        <v>9</v>
      </c>
      <c r="K18" s="276">
        <v>31.03</v>
      </c>
      <c r="L18" s="278">
        <f t="shared" si="6"/>
        <v>279.27</v>
      </c>
      <c r="M18" s="275">
        <f t="shared" si="3"/>
        <v>40</v>
      </c>
      <c r="N18" s="276">
        <v>31.03</v>
      </c>
      <c r="O18" s="277">
        <f t="shared" si="7"/>
        <v>1241.2</v>
      </c>
      <c r="P18" s="407">
        <f t="shared" si="1"/>
        <v>1241.2</v>
      </c>
      <c r="Q18" s="407">
        <f t="shared" si="2"/>
        <v>0</v>
      </c>
    </row>
    <row r="19" spans="1:17" ht="20.25">
      <c r="A19" s="288">
        <v>9</v>
      </c>
      <c r="B19" s="279">
        <v>47121800</v>
      </c>
      <c r="C19" s="280" t="s">
        <v>199</v>
      </c>
      <c r="D19" s="275">
        <v>5</v>
      </c>
      <c r="E19" s="276">
        <v>32.1</v>
      </c>
      <c r="F19" s="277">
        <f t="shared" si="4"/>
        <v>160.5</v>
      </c>
      <c r="G19" s="275">
        <v>0</v>
      </c>
      <c r="H19" s="276">
        <v>0</v>
      </c>
      <c r="I19" s="278">
        <f t="shared" si="5"/>
        <v>0</v>
      </c>
      <c r="J19" s="275">
        <v>4</v>
      </c>
      <c r="K19" s="276">
        <v>32.1</v>
      </c>
      <c r="L19" s="278">
        <f t="shared" si="6"/>
        <v>128.4</v>
      </c>
      <c r="M19" s="275">
        <f t="shared" si="3"/>
        <v>1</v>
      </c>
      <c r="N19" s="276">
        <v>32.1</v>
      </c>
      <c r="O19" s="277">
        <f t="shared" si="7"/>
        <v>32.1</v>
      </c>
      <c r="P19" s="407">
        <f t="shared" si="1"/>
        <v>32.099999999999994</v>
      </c>
      <c r="Q19" s="407">
        <f t="shared" si="2"/>
        <v>0</v>
      </c>
    </row>
    <row r="20" spans="1:17" ht="20.25">
      <c r="A20" s="279">
        <v>10</v>
      </c>
      <c r="B20" s="279">
        <v>47121800</v>
      </c>
      <c r="C20" s="280" t="s">
        <v>200</v>
      </c>
      <c r="D20" s="275">
        <v>2</v>
      </c>
      <c r="E20" s="276">
        <v>133.75</v>
      </c>
      <c r="F20" s="277">
        <f t="shared" si="4"/>
        <v>267.5</v>
      </c>
      <c r="G20" s="275">
        <v>3</v>
      </c>
      <c r="H20" s="276">
        <v>133.75</v>
      </c>
      <c r="I20" s="278">
        <f t="shared" si="5"/>
        <v>401.25</v>
      </c>
      <c r="J20" s="275">
        <v>2</v>
      </c>
      <c r="K20" s="276">
        <v>133.75</v>
      </c>
      <c r="L20" s="278">
        <f t="shared" si="6"/>
        <v>267.5</v>
      </c>
      <c r="M20" s="275">
        <f t="shared" si="3"/>
        <v>3</v>
      </c>
      <c r="N20" s="276">
        <v>133.75</v>
      </c>
      <c r="O20" s="277">
        <f t="shared" si="7"/>
        <v>401.25</v>
      </c>
      <c r="P20" s="407">
        <f t="shared" si="1"/>
        <v>401.25</v>
      </c>
      <c r="Q20" s="407">
        <f t="shared" si="2"/>
        <v>0</v>
      </c>
    </row>
    <row r="21" spans="1:17" ht="20.25">
      <c r="A21" s="288">
        <v>11</v>
      </c>
      <c r="B21" s="279">
        <v>47121800</v>
      </c>
      <c r="C21" s="280" t="s">
        <v>201</v>
      </c>
      <c r="D21" s="275">
        <v>4</v>
      </c>
      <c r="E21" s="276">
        <v>53.5</v>
      </c>
      <c r="F21" s="277">
        <f t="shared" si="4"/>
        <v>214</v>
      </c>
      <c r="G21" s="275">
        <v>0</v>
      </c>
      <c r="H21" s="276">
        <v>0</v>
      </c>
      <c r="I21" s="278">
        <f t="shared" si="5"/>
        <v>0</v>
      </c>
      <c r="J21" s="275">
        <v>1</v>
      </c>
      <c r="K21" s="276">
        <v>53.5</v>
      </c>
      <c r="L21" s="278">
        <f t="shared" si="6"/>
        <v>53.5</v>
      </c>
      <c r="M21" s="275">
        <f t="shared" si="3"/>
        <v>3</v>
      </c>
      <c r="N21" s="276">
        <v>53.5</v>
      </c>
      <c r="O21" s="277">
        <f t="shared" si="7"/>
        <v>160.5</v>
      </c>
      <c r="P21" s="407">
        <f t="shared" si="1"/>
        <v>160.5</v>
      </c>
      <c r="Q21" s="407">
        <f t="shared" si="2"/>
        <v>0</v>
      </c>
    </row>
    <row r="22" spans="1:17" ht="20.25">
      <c r="A22" s="279">
        <v>12</v>
      </c>
      <c r="B22" s="279">
        <v>47121800</v>
      </c>
      <c r="C22" s="280" t="s">
        <v>202</v>
      </c>
      <c r="D22" s="275">
        <v>4</v>
      </c>
      <c r="E22" s="276">
        <v>90.95</v>
      </c>
      <c r="F22" s="277">
        <f t="shared" si="4"/>
        <v>363.8</v>
      </c>
      <c r="G22" s="275">
        <v>0</v>
      </c>
      <c r="H22" s="276">
        <v>0</v>
      </c>
      <c r="I22" s="278">
        <f t="shared" si="5"/>
        <v>0</v>
      </c>
      <c r="J22" s="275">
        <v>4</v>
      </c>
      <c r="K22" s="276">
        <v>90.95</v>
      </c>
      <c r="L22" s="278">
        <f t="shared" si="6"/>
        <v>363.8</v>
      </c>
      <c r="M22" s="275">
        <f t="shared" si="3"/>
        <v>0</v>
      </c>
      <c r="N22" s="276">
        <v>0</v>
      </c>
      <c r="O22" s="277">
        <f t="shared" si="7"/>
        <v>0</v>
      </c>
      <c r="P22" s="407">
        <f t="shared" si="1"/>
        <v>0</v>
      </c>
      <c r="Q22" s="407">
        <f t="shared" si="2"/>
        <v>0</v>
      </c>
    </row>
    <row r="23" spans="1:17" ht="20.25">
      <c r="A23" s="288">
        <v>13</v>
      </c>
      <c r="B23" s="279">
        <v>47121800</v>
      </c>
      <c r="C23" s="280" t="s">
        <v>202</v>
      </c>
      <c r="D23" s="275">
        <v>0</v>
      </c>
      <c r="E23" s="276">
        <v>0</v>
      </c>
      <c r="F23" s="277">
        <f t="shared" si="4"/>
        <v>0</v>
      </c>
      <c r="G23" s="275">
        <v>5</v>
      </c>
      <c r="H23" s="276">
        <v>96.3</v>
      </c>
      <c r="I23" s="278">
        <f t="shared" si="5"/>
        <v>481.5</v>
      </c>
      <c r="J23" s="275">
        <v>1</v>
      </c>
      <c r="K23" s="276">
        <v>96.3</v>
      </c>
      <c r="L23" s="278">
        <f t="shared" si="6"/>
        <v>96.3</v>
      </c>
      <c r="M23" s="275">
        <f t="shared" si="3"/>
        <v>4</v>
      </c>
      <c r="N23" s="276">
        <v>96.3</v>
      </c>
      <c r="O23" s="277">
        <f t="shared" si="7"/>
        <v>385.2</v>
      </c>
      <c r="P23" s="407">
        <f t="shared" si="1"/>
        <v>385.2</v>
      </c>
      <c r="Q23" s="407">
        <f t="shared" si="2"/>
        <v>0</v>
      </c>
    </row>
    <row r="24" spans="1:17" ht="20.25">
      <c r="A24" s="279">
        <v>14</v>
      </c>
      <c r="B24" s="279">
        <v>47121800</v>
      </c>
      <c r="C24" s="280" t="s">
        <v>203</v>
      </c>
      <c r="D24" s="275">
        <v>4</v>
      </c>
      <c r="E24" s="276">
        <v>80.25</v>
      </c>
      <c r="F24" s="277">
        <f t="shared" si="4"/>
        <v>321</v>
      </c>
      <c r="G24" s="275">
        <v>0</v>
      </c>
      <c r="H24" s="276">
        <v>0</v>
      </c>
      <c r="I24" s="278">
        <f t="shared" si="5"/>
        <v>0</v>
      </c>
      <c r="J24" s="275">
        <v>4</v>
      </c>
      <c r="K24" s="276">
        <v>80.25</v>
      </c>
      <c r="L24" s="278">
        <f t="shared" si="6"/>
        <v>321</v>
      </c>
      <c r="M24" s="275">
        <f t="shared" si="3"/>
        <v>0</v>
      </c>
      <c r="N24" s="276">
        <v>0</v>
      </c>
      <c r="O24" s="277">
        <f t="shared" si="7"/>
        <v>0</v>
      </c>
      <c r="P24" s="407">
        <f t="shared" si="1"/>
        <v>0</v>
      </c>
      <c r="Q24" s="407">
        <f t="shared" si="2"/>
        <v>0</v>
      </c>
    </row>
    <row r="25" spans="1:17" ht="20.25">
      <c r="A25" s="288">
        <v>15</v>
      </c>
      <c r="B25" s="279">
        <v>47121800</v>
      </c>
      <c r="C25" s="280" t="s">
        <v>203</v>
      </c>
      <c r="D25" s="275">
        <v>0</v>
      </c>
      <c r="E25" s="276">
        <v>0</v>
      </c>
      <c r="F25" s="277">
        <f t="shared" si="4"/>
        <v>0</v>
      </c>
      <c r="G25" s="275">
        <v>5</v>
      </c>
      <c r="H25" s="276">
        <v>85.6</v>
      </c>
      <c r="I25" s="278">
        <f>G25*H25</f>
        <v>428</v>
      </c>
      <c r="J25" s="275">
        <v>2</v>
      </c>
      <c r="K25" s="276">
        <v>85.6</v>
      </c>
      <c r="L25" s="278">
        <f>J25*K25</f>
        <v>171.2</v>
      </c>
      <c r="M25" s="275">
        <f>D25+G25-J25</f>
        <v>3</v>
      </c>
      <c r="N25" s="276">
        <v>85.6</v>
      </c>
      <c r="O25" s="277">
        <f>M25*N25</f>
        <v>256.79999999999995</v>
      </c>
      <c r="P25" s="407">
        <f t="shared" si="1"/>
        <v>256.8</v>
      </c>
      <c r="Q25" s="407">
        <f t="shared" si="2"/>
        <v>0</v>
      </c>
    </row>
    <row r="26" spans="1:17" ht="20.25">
      <c r="A26" s="279">
        <v>16</v>
      </c>
      <c r="B26" s="279">
        <v>47121800</v>
      </c>
      <c r="C26" s="280" t="s">
        <v>204</v>
      </c>
      <c r="D26" s="275">
        <v>13</v>
      </c>
      <c r="E26" s="276">
        <v>26.75</v>
      </c>
      <c r="F26" s="277">
        <f t="shared" si="4"/>
        <v>347.75</v>
      </c>
      <c r="G26" s="275">
        <v>0</v>
      </c>
      <c r="H26" s="276">
        <v>0</v>
      </c>
      <c r="I26" s="278">
        <f>G26*H26</f>
        <v>0</v>
      </c>
      <c r="J26" s="275">
        <v>1</v>
      </c>
      <c r="K26" s="276">
        <v>26.75</v>
      </c>
      <c r="L26" s="278">
        <f>J26*K26</f>
        <v>26.75</v>
      </c>
      <c r="M26" s="275">
        <f>D26+G26-J26</f>
        <v>12</v>
      </c>
      <c r="N26" s="276">
        <v>26.75</v>
      </c>
      <c r="O26" s="277">
        <f>M26*N26</f>
        <v>321</v>
      </c>
      <c r="P26" s="407">
        <f t="shared" si="1"/>
        <v>321</v>
      </c>
      <c r="Q26" s="407">
        <f t="shared" si="2"/>
        <v>0</v>
      </c>
    </row>
    <row r="27" spans="1:17" ht="20.25">
      <c r="A27" s="279"/>
      <c r="B27" s="279"/>
      <c r="C27" s="280"/>
      <c r="D27" s="275"/>
      <c r="E27" s="276"/>
      <c r="F27" s="285">
        <f>SUM(F14:F26)</f>
        <v>3996.92</v>
      </c>
      <c r="G27" s="275"/>
      <c r="H27" s="276"/>
      <c r="I27" s="287">
        <f>SUM(I15:I26)</f>
        <v>2113.25</v>
      </c>
      <c r="J27" s="275"/>
      <c r="K27" s="276"/>
      <c r="L27" s="287">
        <f>SUM(L14:L26)</f>
        <v>2622.5699999999997</v>
      </c>
      <c r="M27" s="275"/>
      <c r="N27" s="276"/>
      <c r="O27" s="285">
        <f>SUM(O15:O26)</f>
        <v>3487.5999999999995</v>
      </c>
      <c r="P27" s="407">
        <f t="shared" si="1"/>
        <v>0</v>
      </c>
      <c r="Q27" s="407">
        <f t="shared" si="2"/>
        <v>3487.5999999999995</v>
      </c>
    </row>
    <row r="28" spans="1:15" ht="21" thickBot="1">
      <c r="A28" s="460" t="s">
        <v>183</v>
      </c>
      <c r="B28" s="461"/>
      <c r="C28" s="462"/>
      <c r="D28" s="428"/>
      <c r="E28" s="429"/>
      <c r="F28" s="430">
        <f>F10+F13+F27</f>
        <v>4943.87</v>
      </c>
      <c r="G28" s="431"/>
      <c r="H28" s="429"/>
      <c r="I28" s="432">
        <f>I10+I13+I27</f>
        <v>2113.25</v>
      </c>
      <c r="J28" s="431"/>
      <c r="K28" s="429"/>
      <c r="L28" s="432">
        <f>L10+L13+L27</f>
        <v>2686.7699999999995</v>
      </c>
      <c r="M28" s="431"/>
      <c r="N28" s="429"/>
      <c r="O28" s="432">
        <f>F28+I28-L28</f>
        <v>4370.35</v>
      </c>
    </row>
    <row r="29" spans="1:15" ht="16.5" thickTop="1">
      <c r="A29" s="155"/>
      <c r="B29" s="155"/>
      <c r="C29" s="156"/>
      <c r="D29" s="157"/>
      <c r="E29" s="158"/>
      <c r="F29" s="158"/>
      <c r="G29" s="157"/>
      <c r="H29" s="158"/>
      <c r="I29" s="158"/>
      <c r="J29" s="157"/>
      <c r="K29" s="158"/>
      <c r="L29" s="158"/>
      <c r="M29" s="157"/>
      <c r="N29" s="158"/>
      <c r="O29" s="158"/>
    </row>
    <row r="30" spans="1:15" ht="15">
      <c r="A30" s="454"/>
      <c r="B30" s="454"/>
      <c r="C30" s="454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</row>
    <row r="32" spans="6:15" ht="14.25">
      <c r="F32" s="22"/>
      <c r="O32" s="415"/>
    </row>
  </sheetData>
  <sheetProtection/>
  <mergeCells count="10">
    <mergeCell ref="A1:O1"/>
    <mergeCell ref="A30:C30"/>
    <mergeCell ref="A2:O2"/>
    <mergeCell ref="A3:O3"/>
    <mergeCell ref="A4:O4"/>
    <mergeCell ref="D5:F5"/>
    <mergeCell ref="G5:I5"/>
    <mergeCell ref="J5:L5"/>
    <mergeCell ref="M5:O5"/>
    <mergeCell ref="A28:C28"/>
  </mergeCells>
  <printOptions/>
  <pageMargins left="0.25" right="0.25" top="0.5" bottom="0.5" header="0.3" footer="0.3"/>
  <pageSetup horizontalDpi="600" verticalDpi="600" orientation="landscape" paperSize="9" scale="90" r:id="rId1"/>
  <headerFooter>
    <oddHeader>&amp;C&amp;P&amp;R&amp;"TH SarabunIT๙,ธรรมดา"แบบ รง.วัสดุคงเหลือ - 1</oddHeader>
    <oddFooter>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P33"/>
  <sheetViews>
    <sheetView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U7" sqref="U7"/>
    </sheetView>
  </sheetViews>
  <sheetFormatPr defaultColWidth="9.140625" defaultRowHeight="15"/>
  <cols>
    <col min="1" max="1" width="5.421875" style="0" customWidth="1"/>
    <col min="2" max="2" width="9.140625" style="0" customWidth="1"/>
    <col min="3" max="3" width="15.421875" style="0" customWidth="1"/>
    <col min="4" max="5" width="8.140625" style="0" customWidth="1"/>
    <col min="6" max="6" width="10.8515625" style="0" customWidth="1"/>
    <col min="7" max="8" width="8.421875" style="0" customWidth="1"/>
    <col min="9" max="9" width="10.8515625" style="0" bestFit="1" customWidth="1"/>
    <col min="10" max="10" width="7.421875" style="0" customWidth="1"/>
    <col min="11" max="11" width="8.00390625" style="0" customWidth="1"/>
    <col min="12" max="12" width="10.8515625" style="0" bestFit="1" customWidth="1"/>
    <col min="13" max="13" width="7.00390625" style="0" customWidth="1"/>
    <col min="14" max="14" width="8.00390625" style="0" customWidth="1"/>
    <col min="15" max="15" width="10.421875" style="0" customWidth="1"/>
  </cols>
  <sheetData>
    <row r="1" spans="1:15" ht="20.25" customHeight="1">
      <c r="A1" s="463" t="s">
        <v>330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</row>
    <row r="2" spans="1:15" ht="22.5">
      <c r="A2" s="465" t="s">
        <v>334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</row>
    <row r="3" spans="1:15" ht="17.25">
      <c r="A3" s="466" t="s">
        <v>328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</row>
    <row r="4" spans="1:15" ht="17.25">
      <c r="A4" s="467" t="s">
        <v>329</v>
      </c>
      <c r="B4" s="467"/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467"/>
      <c r="N4" s="467"/>
      <c r="O4" s="467"/>
    </row>
    <row r="5" spans="1:15" ht="18">
      <c r="A5" s="3"/>
      <c r="B5" s="260" t="s">
        <v>1</v>
      </c>
      <c r="C5" s="2"/>
      <c r="D5" s="468" t="s">
        <v>2</v>
      </c>
      <c r="E5" s="469"/>
      <c r="F5" s="470"/>
      <c r="G5" s="469" t="s">
        <v>3</v>
      </c>
      <c r="H5" s="469"/>
      <c r="I5" s="469"/>
      <c r="J5" s="468" t="s">
        <v>4</v>
      </c>
      <c r="K5" s="469"/>
      <c r="L5" s="470"/>
      <c r="M5" s="469" t="s">
        <v>5</v>
      </c>
      <c r="N5" s="469"/>
      <c r="O5" s="471"/>
    </row>
    <row r="6" spans="1:15" ht="18">
      <c r="A6" s="68" t="s">
        <v>6</v>
      </c>
      <c r="B6" s="262" t="s">
        <v>333</v>
      </c>
      <c r="C6" s="69" t="s">
        <v>8</v>
      </c>
      <c r="D6" s="70" t="s">
        <v>9</v>
      </c>
      <c r="E6" s="3" t="s">
        <v>10</v>
      </c>
      <c r="F6" s="1" t="s">
        <v>9</v>
      </c>
      <c r="G6" s="71" t="s">
        <v>9</v>
      </c>
      <c r="H6" s="3" t="s">
        <v>10</v>
      </c>
      <c r="I6" s="2" t="s">
        <v>9</v>
      </c>
      <c r="J6" s="70" t="s">
        <v>9</v>
      </c>
      <c r="K6" s="3" t="s">
        <v>10</v>
      </c>
      <c r="L6" s="1" t="s">
        <v>9</v>
      </c>
      <c r="M6" s="71" t="s">
        <v>9</v>
      </c>
      <c r="N6" s="3" t="s">
        <v>10</v>
      </c>
      <c r="O6" s="3" t="s">
        <v>9</v>
      </c>
    </row>
    <row r="7" spans="1:15" ht="18">
      <c r="A7" s="6"/>
      <c r="B7" s="72"/>
      <c r="C7" s="5"/>
      <c r="D7" s="73" t="s">
        <v>11</v>
      </c>
      <c r="E7" s="6" t="s">
        <v>12</v>
      </c>
      <c r="F7" s="4" t="s">
        <v>13</v>
      </c>
      <c r="G7" s="74" t="s">
        <v>11</v>
      </c>
      <c r="H7" s="6" t="s">
        <v>12</v>
      </c>
      <c r="I7" s="5" t="s">
        <v>13</v>
      </c>
      <c r="J7" s="73" t="s">
        <v>11</v>
      </c>
      <c r="K7" s="6" t="s">
        <v>12</v>
      </c>
      <c r="L7" s="4" t="s">
        <v>13</v>
      </c>
      <c r="M7" s="74" t="s">
        <v>11</v>
      </c>
      <c r="N7" s="6" t="s">
        <v>12</v>
      </c>
      <c r="O7" s="6" t="s">
        <v>13</v>
      </c>
    </row>
    <row r="8" spans="1:15" ht="18">
      <c r="A8" s="75"/>
      <c r="B8" s="76"/>
      <c r="C8" s="433" t="s">
        <v>14</v>
      </c>
      <c r="D8" s="77"/>
      <c r="E8" s="78"/>
      <c r="F8" s="79"/>
      <c r="G8" s="80"/>
      <c r="H8" s="78"/>
      <c r="I8" s="81"/>
      <c r="J8" s="82"/>
      <c r="K8" s="83"/>
      <c r="L8" s="84"/>
      <c r="M8" s="85"/>
      <c r="N8" s="83"/>
      <c r="O8" s="86"/>
    </row>
    <row r="9" spans="1:15" ht="18">
      <c r="A9" s="87">
        <v>1</v>
      </c>
      <c r="B9" s="88">
        <f>'ว.สำนักงาน'!B7</f>
        <v>44102900</v>
      </c>
      <c r="C9" s="81"/>
      <c r="D9" s="89"/>
      <c r="E9" s="78"/>
      <c r="F9" s="378">
        <f>'ว.สำนักงาน'!F122</f>
        <v>362608.38</v>
      </c>
      <c r="G9" s="90"/>
      <c r="H9" s="78"/>
      <c r="I9" s="378">
        <f>'ว.สำนักงาน'!I122</f>
        <v>601321.4599999998</v>
      </c>
      <c r="J9" s="90"/>
      <c r="K9" s="78"/>
      <c r="L9" s="378">
        <f>'ว.สำนักงาน'!L122</f>
        <v>676238.1900000002</v>
      </c>
      <c r="M9" s="90"/>
      <c r="N9" s="78"/>
      <c r="O9" s="393">
        <f>'ว.สำนักงาน'!O122</f>
        <v>287691.6499999997</v>
      </c>
    </row>
    <row r="10" spans="1:15" ht="18">
      <c r="A10" s="87">
        <v>2</v>
      </c>
      <c r="B10" s="91">
        <v>44120000</v>
      </c>
      <c r="C10" s="81"/>
      <c r="D10" s="89"/>
      <c r="E10" s="78"/>
      <c r="F10" s="379">
        <f>'ว.สำนักงาน'!F260</f>
        <v>172593.33000000005</v>
      </c>
      <c r="G10" s="80"/>
      <c r="H10" s="78"/>
      <c r="I10" s="378">
        <f>'ว.สำนักงาน'!I260</f>
        <v>1130340.01</v>
      </c>
      <c r="J10" s="90"/>
      <c r="K10" s="78"/>
      <c r="L10" s="378">
        <f>'ว.สำนักงาน'!L260</f>
        <v>1077082.32</v>
      </c>
      <c r="M10" s="90"/>
      <c r="N10" s="78"/>
      <c r="O10" s="393">
        <f>'ว.สำนักงาน'!O260</f>
        <v>225851.02000000002</v>
      </c>
    </row>
    <row r="11" spans="1:15" ht="18">
      <c r="A11" s="87">
        <v>3</v>
      </c>
      <c r="B11" s="92">
        <v>44121700</v>
      </c>
      <c r="C11" s="81"/>
      <c r="D11" s="89"/>
      <c r="E11" s="78"/>
      <c r="F11" s="379">
        <f>'ว.สำนักงาน'!F279</f>
        <v>20866.39</v>
      </c>
      <c r="G11" s="80"/>
      <c r="H11" s="78"/>
      <c r="I11" s="378">
        <f>'ว.สำนักงาน'!I279</f>
        <v>2093.42</v>
      </c>
      <c r="J11" s="90"/>
      <c r="K11" s="78"/>
      <c r="L11" s="378">
        <f>'ว.สำนักงาน'!L279</f>
        <v>7037.709999999999</v>
      </c>
      <c r="M11" s="90"/>
      <c r="N11" s="78"/>
      <c r="O11" s="393">
        <f>'ว.สำนักงาน'!O279</f>
        <v>15922.099999999999</v>
      </c>
    </row>
    <row r="12" spans="1:15" ht="18">
      <c r="A12" s="87">
        <v>4</v>
      </c>
      <c r="B12" s="92">
        <v>44121800</v>
      </c>
      <c r="C12" s="81"/>
      <c r="D12" s="89"/>
      <c r="E12" s="78"/>
      <c r="F12" s="379">
        <f>'ว.สำนักงาน'!F283</f>
        <v>1316.1</v>
      </c>
      <c r="G12" s="80"/>
      <c r="H12" s="78"/>
      <c r="I12" s="378">
        <f>'ว.สำนักงาน'!I283</f>
        <v>3531</v>
      </c>
      <c r="J12" s="90"/>
      <c r="K12" s="78"/>
      <c r="L12" s="378">
        <f>'ว.สำนักงาน'!L283</f>
        <v>4226.5</v>
      </c>
      <c r="M12" s="90"/>
      <c r="N12" s="78"/>
      <c r="O12" s="393">
        <f>'ว.สำนักงาน'!O283</f>
        <v>620.6000000000004</v>
      </c>
    </row>
    <row r="13" spans="1:15" ht="18">
      <c r="A13" s="87">
        <v>5</v>
      </c>
      <c r="B13" s="92">
        <v>44121900</v>
      </c>
      <c r="C13" s="81"/>
      <c r="D13" s="89"/>
      <c r="E13" s="78"/>
      <c r="F13" s="379">
        <f>'ว.สำนักงาน'!F287</f>
        <v>2054.4</v>
      </c>
      <c r="G13" s="80"/>
      <c r="H13" s="78"/>
      <c r="I13" s="378">
        <f>'ว.สำนักงาน'!I287</f>
        <v>2568</v>
      </c>
      <c r="J13" s="90"/>
      <c r="K13" s="78"/>
      <c r="L13" s="378">
        <f>'ว.สำนักงาน'!L287</f>
        <v>3659.4</v>
      </c>
      <c r="M13" s="90"/>
      <c r="N13" s="78"/>
      <c r="O13" s="393">
        <f>'ว.สำนักงาน'!O287</f>
        <v>962.9999999999995</v>
      </c>
    </row>
    <row r="14" spans="1:15" ht="18">
      <c r="A14" s="93">
        <v>6</v>
      </c>
      <c r="B14" s="92">
        <v>44122000</v>
      </c>
      <c r="C14" s="94"/>
      <c r="D14" s="95"/>
      <c r="E14" s="96"/>
      <c r="F14" s="380">
        <f>'ว.สำนักงาน'!F296</f>
        <v>80682.72</v>
      </c>
      <c r="G14" s="97"/>
      <c r="H14" s="96"/>
      <c r="I14" s="378">
        <f>'ว.สำนักงาน'!I296</f>
        <v>15000</v>
      </c>
      <c r="J14" s="98"/>
      <c r="K14" s="96"/>
      <c r="L14" s="378">
        <f>'ว.สำนักงาน'!L296</f>
        <v>35853.52</v>
      </c>
      <c r="M14" s="392"/>
      <c r="N14" s="96"/>
      <c r="O14" s="394">
        <f>'ว.สำนักงาน'!O296</f>
        <v>59829.200000000004</v>
      </c>
    </row>
    <row r="15" spans="1:15" s="444" customFormat="1" ht="18" thickBot="1">
      <c r="A15" s="437"/>
      <c r="B15" s="438"/>
      <c r="C15" s="451" t="s">
        <v>337</v>
      </c>
      <c r="D15" s="439"/>
      <c r="E15" s="440"/>
      <c r="F15" s="441">
        <f>SUM(F9:F14)</f>
        <v>640121.3200000001</v>
      </c>
      <c r="G15" s="442"/>
      <c r="H15" s="440"/>
      <c r="I15" s="441">
        <f>SUM(I9:I14)</f>
        <v>1754853.8899999997</v>
      </c>
      <c r="J15" s="442"/>
      <c r="K15" s="440"/>
      <c r="L15" s="441">
        <f>SUM(L9:L14)</f>
        <v>1804097.6400000001</v>
      </c>
      <c r="M15" s="442"/>
      <c r="N15" s="440"/>
      <c r="O15" s="443">
        <f>SUM(O9:O14)</f>
        <v>590877.5699999996</v>
      </c>
    </row>
    <row r="16" spans="1:15" ht="18.75" thickTop="1">
      <c r="A16" s="87"/>
      <c r="B16" s="99"/>
      <c r="C16" s="434" t="s">
        <v>15</v>
      </c>
      <c r="D16" s="89"/>
      <c r="E16" s="78"/>
      <c r="F16" s="79"/>
      <c r="G16" s="80"/>
      <c r="H16" s="78"/>
      <c r="I16" s="81"/>
      <c r="J16" s="90"/>
      <c r="K16" s="78"/>
      <c r="L16" s="100"/>
      <c r="M16" s="80"/>
      <c r="N16" s="78"/>
      <c r="O16" s="101"/>
    </row>
    <row r="17" spans="1:15" ht="18">
      <c r="A17" s="93">
        <v>1</v>
      </c>
      <c r="B17" s="102">
        <f>'ว.คอมพิวเตอร์'!B8</f>
        <v>43211600</v>
      </c>
      <c r="C17" s="94"/>
      <c r="D17" s="95"/>
      <c r="E17" s="96"/>
      <c r="F17" s="381">
        <f>'ว.คอมพิวเตอร์'!F24</f>
        <v>24541.52</v>
      </c>
      <c r="G17" s="103"/>
      <c r="H17" s="96"/>
      <c r="I17" s="381">
        <f>'ว.คอมพิวเตอร์'!I24</f>
        <v>78816.2</v>
      </c>
      <c r="J17" s="104"/>
      <c r="K17" s="96"/>
      <c r="L17" s="381">
        <f>'ว.คอมพิวเตอร์'!L24</f>
        <v>94314.08</v>
      </c>
      <c r="M17" s="103"/>
      <c r="N17" s="96"/>
      <c r="O17" s="394">
        <f>'ว.คอมพิวเตอร์'!O24</f>
        <v>9043.64</v>
      </c>
    </row>
    <row r="18" spans="1:15" s="444" customFormat="1" ht="18" thickBot="1">
      <c r="A18" s="437"/>
      <c r="B18" s="438"/>
      <c r="C18" s="451" t="s">
        <v>337</v>
      </c>
      <c r="D18" s="439"/>
      <c r="E18" s="440"/>
      <c r="F18" s="445">
        <f>'ว.คอมพิวเตอร์'!F25</f>
        <v>24541.52</v>
      </c>
      <c r="G18" s="446"/>
      <c r="H18" s="440"/>
      <c r="I18" s="445">
        <f>'ว.คอมพิวเตอร์'!I25</f>
        <v>78816.2</v>
      </c>
      <c r="J18" s="442"/>
      <c r="K18" s="440"/>
      <c r="L18" s="445">
        <f>'ว.คอมพิวเตอร์'!L25</f>
        <v>94314.08</v>
      </c>
      <c r="M18" s="446"/>
      <c r="N18" s="440"/>
      <c r="O18" s="447">
        <f>'ว.คอมพิวเตอร์'!O25</f>
        <v>9043.64</v>
      </c>
    </row>
    <row r="19" spans="1:15" ht="18.75" thickTop="1">
      <c r="A19" s="87"/>
      <c r="B19" s="99"/>
      <c r="C19" s="435" t="s">
        <v>16</v>
      </c>
      <c r="D19" s="89"/>
      <c r="E19" s="78"/>
      <c r="F19" s="379"/>
      <c r="G19" s="80"/>
      <c r="H19" s="78"/>
      <c r="I19" s="81"/>
      <c r="J19" s="90"/>
      <c r="K19" s="78"/>
      <c r="L19" s="100"/>
      <c r="M19" s="80"/>
      <c r="N19" s="78"/>
      <c r="O19" s="101"/>
    </row>
    <row r="20" spans="1:15" ht="18">
      <c r="A20" s="87">
        <v>1</v>
      </c>
      <c r="B20" s="105">
        <f>'รง.วัสดุคงเหลือ -1 (ว.งานบ้าน)'!B8</f>
        <v>24112000</v>
      </c>
      <c r="C20" s="81"/>
      <c r="D20" s="89"/>
      <c r="E20" s="78"/>
      <c r="F20" s="379">
        <f>'รง.วัสดุคงเหลือ -1 (ว.งานบ้าน)'!F10</f>
        <v>304.95</v>
      </c>
      <c r="G20" s="80"/>
      <c r="H20" s="78"/>
      <c r="I20" s="379">
        <f>'รง.วัสดุคงเหลือ -1 (ว.งานบ้าน)'!I10</f>
        <v>0</v>
      </c>
      <c r="J20" s="90"/>
      <c r="K20" s="78"/>
      <c r="L20" s="379">
        <f>'รง.วัสดุคงเหลือ -1 (ว.งานบ้าน)'!L10</f>
        <v>64.2</v>
      </c>
      <c r="M20" s="80"/>
      <c r="N20" s="78"/>
      <c r="O20" s="404">
        <f>'รง.วัสดุคงเหลือ -1 (ว.งานบ้าน)'!O10</f>
        <v>240.75</v>
      </c>
    </row>
    <row r="21" spans="1:15" ht="18">
      <c r="A21" s="87">
        <v>2</v>
      </c>
      <c r="B21" s="105">
        <f>'รง.วัสดุคงเหลือ -1 (ว.งานบ้าน)'!B12</f>
        <v>44120000</v>
      </c>
      <c r="C21" s="81"/>
      <c r="D21" s="89"/>
      <c r="E21" s="78"/>
      <c r="F21" s="379">
        <f>'รง.วัสดุคงเหลือ -1 (ว.งานบ้าน)'!F13</f>
        <v>642</v>
      </c>
      <c r="G21" s="80"/>
      <c r="H21" s="78"/>
      <c r="I21" s="379">
        <f>'รง.วัสดุคงเหลือ -1 (ว.งานบ้าน)'!I13</f>
        <v>0</v>
      </c>
      <c r="J21" s="90"/>
      <c r="K21" s="78"/>
      <c r="L21" s="379">
        <f>'รง.วัสดุคงเหลือ -1 (ว.งานบ้าน)'!L13</f>
        <v>0</v>
      </c>
      <c r="M21" s="80"/>
      <c r="N21" s="78"/>
      <c r="O21" s="404">
        <f>'รง.วัสดุคงเหลือ -1 (ว.งานบ้าน)'!O13</f>
        <v>642</v>
      </c>
    </row>
    <row r="22" spans="1:15" ht="18">
      <c r="A22" s="93">
        <v>3</v>
      </c>
      <c r="B22" s="102">
        <f>'รง.วัสดุคงเหลือ -1 (ว.งานบ้าน)'!B15</f>
        <v>47121800</v>
      </c>
      <c r="C22" s="94"/>
      <c r="D22" s="95"/>
      <c r="E22" s="96"/>
      <c r="F22" s="380">
        <f>'รง.วัสดุคงเหลือ -1 (ว.งานบ้าน)'!F27</f>
        <v>3996.92</v>
      </c>
      <c r="G22" s="103"/>
      <c r="H22" s="96"/>
      <c r="I22" s="380">
        <f>'รง.วัสดุคงเหลือ -1 (ว.งานบ้าน)'!I27</f>
        <v>2113.25</v>
      </c>
      <c r="J22" s="104"/>
      <c r="K22" s="96"/>
      <c r="L22" s="380">
        <f>'รง.วัสดุคงเหลือ -1 (ว.งานบ้าน)'!L27</f>
        <v>2622.5699999999997</v>
      </c>
      <c r="M22" s="103"/>
      <c r="N22" s="96"/>
      <c r="O22" s="405">
        <f>'รง.วัสดุคงเหลือ -1 (ว.งานบ้าน)'!O27</f>
        <v>3487.5999999999995</v>
      </c>
    </row>
    <row r="23" spans="1:15" s="444" customFormat="1" ht="18" thickBot="1">
      <c r="A23" s="437"/>
      <c r="B23" s="438"/>
      <c r="C23" s="451" t="s">
        <v>337</v>
      </c>
      <c r="D23" s="439"/>
      <c r="E23" s="440"/>
      <c r="F23" s="448">
        <f>SUM(F20:F22)</f>
        <v>4943.87</v>
      </c>
      <c r="G23" s="446"/>
      <c r="H23" s="440"/>
      <c r="I23" s="448">
        <f>SUM(I20:I22)</f>
        <v>2113.25</v>
      </c>
      <c r="J23" s="442"/>
      <c r="K23" s="440"/>
      <c r="L23" s="448">
        <f>SUM(L20:L22)</f>
        <v>2686.7699999999995</v>
      </c>
      <c r="M23" s="446"/>
      <c r="N23" s="440"/>
      <c r="O23" s="443">
        <f>SUM(O20:O22)</f>
        <v>4370.349999999999</v>
      </c>
    </row>
    <row r="24" spans="1:15" ht="18.75" thickTop="1">
      <c r="A24" s="106"/>
      <c r="B24" s="107"/>
      <c r="C24" s="436" t="s">
        <v>17</v>
      </c>
      <c r="D24" s="108"/>
      <c r="E24" s="101"/>
      <c r="F24" s="379"/>
      <c r="G24" s="109"/>
      <c r="H24" s="101"/>
      <c r="I24" s="110"/>
      <c r="J24" s="111"/>
      <c r="K24" s="101"/>
      <c r="L24" s="79"/>
      <c r="M24" s="109"/>
      <c r="N24" s="101"/>
      <c r="O24" s="101"/>
    </row>
    <row r="25" spans="1:15" ht="18">
      <c r="A25" s="93">
        <v>1</v>
      </c>
      <c r="B25" s="102">
        <f>'ว.ไฟฟ้า'!B8</f>
        <v>39121700</v>
      </c>
      <c r="C25" s="94"/>
      <c r="D25" s="95"/>
      <c r="E25" s="96"/>
      <c r="F25" s="381">
        <f>'ว.ไฟฟ้า'!F17</f>
        <v>5262.26</v>
      </c>
      <c r="G25" s="103"/>
      <c r="H25" s="96"/>
      <c r="I25" s="381">
        <f>'ว.ไฟฟ้า'!I17</f>
        <v>6548.4</v>
      </c>
      <c r="J25" s="104"/>
      <c r="K25" s="96"/>
      <c r="L25" s="381">
        <f>'ว.ไฟฟ้า'!L17</f>
        <v>6868.33</v>
      </c>
      <c r="M25" s="103"/>
      <c r="N25" s="96"/>
      <c r="O25" s="394">
        <f>'ว.ไฟฟ้า'!O17</f>
        <v>4942.33</v>
      </c>
    </row>
    <row r="26" spans="1:224" s="450" customFormat="1" ht="18" thickBot="1">
      <c r="A26" s="437"/>
      <c r="B26" s="438"/>
      <c r="C26" s="451" t="s">
        <v>337</v>
      </c>
      <c r="D26" s="439"/>
      <c r="E26" s="440"/>
      <c r="F26" s="445">
        <f>'ว.ไฟฟ้า'!F18</f>
        <v>5262.26</v>
      </c>
      <c r="G26" s="446"/>
      <c r="H26" s="440"/>
      <c r="I26" s="445">
        <f>'ว.ไฟฟ้า'!I18</f>
        <v>6548.4</v>
      </c>
      <c r="J26" s="442"/>
      <c r="K26" s="440"/>
      <c r="L26" s="445">
        <f>'ว.ไฟฟ้า'!L18</f>
        <v>6868.33</v>
      </c>
      <c r="M26" s="446"/>
      <c r="N26" s="440"/>
      <c r="O26" s="447">
        <f>'ว.ไฟฟ้า'!O18</f>
        <v>4942.33</v>
      </c>
      <c r="P26" s="449"/>
      <c r="Q26" s="449"/>
      <c r="R26" s="449"/>
      <c r="S26" s="449"/>
      <c r="T26" s="449"/>
      <c r="U26" s="449"/>
      <c r="V26" s="449"/>
      <c r="W26" s="449"/>
      <c r="X26" s="449"/>
      <c r="Y26" s="449"/>
      <c r="Z26" s="449"/>
      <c r="AA26" s="449"/>
      <c r="AB26" s="449"/>
      <c r="AC26" s="449"/>
      <c r="AD26" s="449"/>
      <c r="AE26" s="449"/>
      <c r="AF26" s="449"/>
      <c r="AG26" s="449"/>
      <c r="AH26" s="449"/>
      <c r="AI26" s="449"/>
      <c r="AJ26" s="449"/>
      <c r="AK26" s="449"/>
      <c r="AL26" s="449"/>
      <c r="AM26" s="449"/>
      <c r="AN26" s="449"/>
      <c r="AO26" s="449"/>
      <c r="AP26" s="449"/>
      <c r="AQ26" s="449"/>
      <c r="AR26" s="449"/>
      <c r="AS26" s="449"/>
      <c r="AT26" s="449"/>
      <c r="AU26" s="449"/>
      <c r="AV26" s="449"/>
      <c r="AW26" s="449"/>
      <c r="AX26" s="449"/>
      <c r="AY26" s="449"/>
      <c r="AZ26" s="449"/>
      <c r="BA26" s="449"/>
      <c r="BB26" s="449"/>
      <c r="BC26" s="449"/>
      <c r="BD26" s="449"/>
      <c r="BE26" s="449"/>
      <c r="BF26" s="449"/>
      <c r="BG26" s="449"/>
      <c r="BH26" s="449"/>
      <c r="BI26" s="449"/>
      <c r="BJ26" s="449"/>
      <c r="BK26" s="449"/>
      <c r="BL26" s="449"/>
      <c r="BM26" s="449"/>
      <c r="BN26" s="449"/>
      <c r="BO26" s="449"/>
      <c r="BP26" s="449"/>
      <c r="BQ26" s="449"/>
      <c r="BR26" s="449"/>
      <c r="BS26" s="449"/>
      <c r="BT26" s="449"/>
      <c r="BU26" s="449"/>
      <c r="BV26" s="449"/>
      <c r="BW26" s="449"/>
      <c r="BX26" s="449"/>
      <c r="BY26" s="449"/>
      <c r="BZ26" s="449"/>
      <c r="CA26" s="449"/>
      <c r="CB26" s="449"/>
      <c r="CC26" s="449"/>
      <c r="CD26" s="449"/>
      <c r="CE26" s="449"/>
      <c r="CF26" s="449"/>
      <c r="CG26" s="449"/>
      <c r="CH26" s="449"/>
      <c r="CI26" s="449"/>
      <c r="CJ26" s="449"/>
      <c r="CK26" s="449"/>
      <c r="CL26" s="449"/>
      <c r="CM26" s="449"/>
      <c r="CN26" s="449"/>
      <c r="CO26" s="449"/>
      <c r="CP26" s="449"/>
      <c r="CQ26" s="449"/>
      <c r="CR26" s="449"/>
      <c r="CS26" s="449"/>
      <c r="CT26" s="449"/>
      <c r="CU26" s="449"/>
      <c r="CV26" s="449"/>
      <c r="CW26" s="449"/>
      <c r="CX26" s="449"/>
      <c r="CY26" s="449"/>
      <c r="CZ26" s="449"/>
      <c r="DA26" s="449"/>
      <c r="DB26" s="449"/>
      <c r="DC26" s="449"/>
      <c r="DD26" s="449"/>
      <c r="DE26" s="449"/>
      <c r="DF26" s="449"/>
      <c r="DG26" s="449"/>
      <c r="DH26" s="449"/>
      <c r="DI26" s="449"/>
      <c r="DJ26" s="449"/>
      <c r="DK26" s="449"/>
      <c r="DL26" s="449"/>
      <c r="DM26" s="449"/>
      <c r="DN26" s="449"/>
      <c r="DO26" s="449"/>
      <c r="DP26" s="449"/>
      <c r="DQ26" s="449"/>
      <c r="DR26" s="449"/>
      <c r="DS26" s="449"/>
      <c r="DT26" s="449"/>
      <c r="DU26" s="449"/>
      <c r="DV26" s="449"/>
      <c r="DW26" s="449"/>
      <c r="DX26" s="449"/>
      <c r="DY26" s="449"/>
      <c r="DZ26" s="449"/>
      <c r="EA26" s="449"/>
      <c r="EB26" s="449"/>
      <c r="EC26" s="449"/>
      <c r="ED26" s="449"/>
      <c r="EE26" s="449"/>
      <c r="EF26" s="449"/>
      <c r="EG26" s="449"/>
      <c r="EH26" s="449"/>
      <c r="EI26" s="449"/>
      <c r="EJ26" s="449"/>
      <c r="EK26" s="449"/>
      <c r="EL26" s="449"/>
      <c r="EM26" s="449"/>
      <c r="EN26" s="449"/>
      <c r="EO26" s="449"/>
      <c r="EP26" s="449"/>
      <c r="EQ26" s="449"/>
      <c r="ER26" s="449"/>
      <c r="ES26" s="449"/>
      <c r="ET26" s="449"/>
      <c r="EU26" s="449"/>
      <c r="EV26" s="449"/>
      <c r="EW26" s="449"/>
      <c r="EX26" s="449"/>
      <c r="EY26" s="449"/>
      <c r="EZ26" s="449"/>
      <c r="FA26" s="449"/>
      <c r="FB26" s="449"/>
      <c r="FC26" s="449"/>
      <c r="FD26" s="449"/>
      <c r="FE26" s="449"/>
      <c r="FF26" s="449"/>
      <c r="FG26" s="449"/>
      <c r="FH26" s="449"/>
      <c r="FI26" s="449"/>
      <c r="FJ26" s="449"/>
      <c r="FK26" s="449"/>
      <c r="FL26" s="449"/>
      <c r="FM26" s="449"/>
      <c r="FN26" s="449"/>
      <c r="FO26" s="449"/>
      <c r="FP26" s="449"/>
      <c r="FQ26" s="449"/>
      <c r="FR26" s="449"/>
      <c r="FS26" s="449"/>
      <c r="FT26" s="449"/>
      <c r="FU26" s="449"/>
      <c r="FV26" s="449"/>
      <c r="FW26" s="449"/>
      <c r="FX26" s="449"/>
      <c r="FY26" s="449"/>
      <c r="FZ26" s="449"/>
      <c r="GA26" s="449"/>
      <c r="GB26" s="449"/>
      <c r="GC26" s="449"/>
      <c r="GD26" s="449"/>
      <c r="GE26" s="449"/>
      <c r="GF26" s="449"/>
      <c r="GG26" s="449"/>
      <c r="GH26" s="449"/>
      <c r="GI26" s="449"/>
      <c r="GJ26" s="449"/>
      <c r="GK26" s="449"/>
      <c r="GL26" s="449"/>
      <c r="GM26" s="449"/>
      <c r="GN26" s="449"/>
      <c r="GO26" s="449"/>
      <c r="GP26" s="449"/>
      <c r="GQ26" s="449"/>
      <c r="GR26" s="449"/>
      <c r="GS26" s="449"/>
      <c r="GT26" s="449"/>
      <c r="GU26" s="449"/>
      <c r="GV26" s="449"/>
      <c r="GW26" s="449"/>
      <c r="GX26" s="449"/>
      <c r="GY26" s="449"/>
      <c r="GZ26" s="449"/>
      <c r="HA26" s="449"/>
      <c r="HB26" s="449"/>
      <c r="HC26" s="449"/>
      <c r="HD26" s="449"/>
      <c r="HE26" s="449"/>
      <c r="HF26" s="449"/>
      <c r="HG26" s="449"/>
      <c r="HH26" s="449"/>
      <c r="HI26" s="449"/>
      <c r="HJ26" s="449"/>
      <c r="HK26" s="449"/>
      <c r="HL26" s="449"/>
      <c r="HM26" s="449"/>
      <c r="HN26" s="449"/>
      <c r="HO26" s="449"/>
      <c r="HP26" s="449"/>
    </row>
    <row r="27" spans="1:15" s="22" customFormat="1" ht="21.75" thickTop="1">
      <c r="A27" s="35"/>
      <c r="B27" s="36"/>
      <c r="C27" s="37"/>
      <c r="D27" s="38"/>
      <c r="E27" s="39"/>
      <c r="F27" s="39"/>
      <c r="G27" s="40"/>
      <c r="H27" s="39"/>
      <c r="I27" s="39"/>
      <c r="J27" s="40"/>
      <c r="K27" s="39"/>
      <c r="L27" s="39"/>
      <c r="M27" s="40"/>
      <c r="N27" s="39"/>
      <c r="O27" s="39"/>
    </row>
    <row r="28" spans="1:15" s="22" customFormat="1" ht="21">
      <c r="A28" s="35"/>
      <c r="B28" s="36"/>
      <c r="C28" s="37" t="s">
        <v>327</v>
      </c>
      <c r="D28" s="38"/>
      <c r="E28" s="39"/>
      <c r="F28" s="39"/>
      <c r="G28" s="40"/>
      <c r="H28" s="39"/>
      <c r="I28" s="39"/>
      <c r="J28" s="40"/>
      <c r="K28" s="39"/>
      <c r="L28" s="39"/>
      <c r="M28" s="40"/>
      <c r="N28" s="39"/>
      <c r="O28" s="39"/>
    </row>
    <row r="29" spans="1:15" s="22" customFormat="1" ht="21">
      <c r="A29" s="35"/>
      <c r="B29" s="36"/>
      <c r="C29" s="37"/>
      <c r="D29" s="38"/>
      <c r="E29" s="39"/>
      <c r="F29" s="39"/>
      <c r="G29" s="40"/>
      <c r="H29" s="39"/>
      <c r="I29" s="39"/>
      <c r="J29" s="40"/>
      <c r="K29" s="39"/>
      <c r="L29" s="39"/>
      <c r="M29" s="40"/>
      <c r="N29" s="39"/>
      <c r="O29" s="39"/>
    </row>
    <row r="30" spans="1:15" s="22" customFormat="1" ht="21">
      <c r="A30" s="35"/>
      <c r="B30" s="36"/>
      <c r="C30" s="37"/>
      <c r="D30" s="38"/>
      <c r="E30" s="39"/>
      <c r="F30" s="39"/>
      <c r="G30" s="40"/>
      <c r="H30" s="39"/>
      <c r="I30" s="39"/>
      <c r="J30" s="40"/>
      <c r="K30" s="39"/>
      <c r="L30" s="39"/>
      <c r="M30" s="40"/>
      <c r="N30" s="39"/>
      <c r="O30" s="39"/>
    </row>
    <row r="31" spans="1:15" s="22" customFormat="1" ht="21">
      <c r="A31" s="35"/>
      <c r="B31" s="36"/>
      <c r="C31" s="37"/>
      <c r="D31" s="38"/>
      <c r="E31" s="39"/>
      <c r="F31" s="39"/>
      <c r="G31" s="40"/>
      <c r="H31" s="39"/>
      <c r="I31" s="39"/>
      <c r="J31" s="40"/>
      <c r="K31" s="39"/>
      <c r="L31" s="39"/>
      <c r="M31" s="40"/>
      <c r="N31" s="39"/>
      <c r="O31" s="39"/>
    </row>
    <row r="32" spans="1:15" s="22" customFormat="1" ht="21">
      <c r="A32" s="35"/>
      <c r="B32" s="36"/>
      <c r="C32" s="37"/>
      <c r="D32" s="38"/>
      <c r="E32" s="39"/>
      <c r="F32" s="39"/>
      <c r="G32" s="40"/>
      <c r="H32" s="39"/>
      <c r="I32" s="39"/>
      <c r="J32" s="40"/>
      <c r="K32" s="39"/>
      <c r="L32" s="39"/>
      <c r="M32" s="40"/>
      <c r="N32" s="39"/>
      <c r="O32" s="39"/>
    </row>
    <row r="33" spans="1:15" s="22" customFormat="1" ht="21">
      <c r="A33" s="35"/>
      <c r="B33" s="36"/>
      <c r="C33" s="37"/>
      <c r="D33" s="38"/>
      <c r="E33" s="39"/>
      <c r="F33" s="39"/>
      <c r="G33" s="40"/>
      <c r="H33" s="39"/>
      <c r="I33" s="39"/>
      <c r="J33" s="40"/>
      <c r="K33" s="39"/>
      <c r="L33" s="39"/>
      <c r="M33" s="40"/>
      <c r="N33" s="39"/>
      <c r="O33" s="39"/>
    </row>
  </sheetData>
  <sheetProtection/>
  <mergeCells count="8">
    <mergeCell ref="A1:O1"/>
    <mergeCell ref="A2:O2"/>
    <mergeCell ref="A3:O3"/>
    <mergeCell ref="A4:O4"/>
    <mergeCell ref="D5:F5"/>
    <mergeCell ref="G5:I5"/>
    <mergeCell ref="J5:L5"/>
    <mergeCell ref="M5:O5"/>
  </mergeCells>
  <printOptions/>
  <pageMargins left="0.5" right="0.25" top="0.75" bottom="0.75" header="0.3" footer="0.3"/>
  <pageSetup horizontalDpi="600" verticalDpi="600" orientation="landscape" paperSize="9" r:id="rId1"/>
  <headerFooter>
    <oddHeader>&amp;C&amp;"TH SarabunPSK,ธรรมดา"&amp;P&amp;R&amp;"TH SarabunIT๙,ธรรมดา"รง.วัสดุคงเหลือ - 2</oddHeader>
    <oddFooter>&amp;R&amp;Z&amp;F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426"/>
  <sheetViews>
    <sheetView view="pageBreakPreview" zoomScaleNormal="90" zoomScaleSheetLayoutView="100" zoomScalePageLayoutView="0" workbookViewId="0" topLeftCell="A205">
      <selection activeCell="D8" sqref="D8"/>
    </sheetView>
  </sheetViews>
  <sheetFormatPr defaultColWidth="9.140625" defaultRowHeight="15"/>
  <cols>
    <col min="1" max="1" width="4.140625" style="0" customWidth="1"/>
    <col min="2" max="2" width="7.57421875" style="0" customWidth="1"/>
    <col min="3" max="3" width="31.140625" style="0" customWidth="1"/>
    <col min="4" max="4" width="5.57421875" style="0" customWidth="1"/>
    <col min="5" max="5" width="8.140625" style="0" customWidth="1"/>
    <col min="6" max="6" width="9.7109375" style="12" customWidth="1"/>
    <col min="7" max="7" width="6.140625" style="0" customWidth="1"/>
    <col min="8" max="8" width="8.140625" style="0" customWidth="1"/>
    <col min="9" max="9" width="10.421875" style="12" customWidth="1"/>
    <col min="10" max="10" width="5.421875" style="0" customWidth="1"/>
    <col min="11" max="11" width="7.57421875" style="0" customWidth="1"/>
    <col min="12" max="12" width="10.140625" style="12" customWidth="1"/>
    <col min="13" max="13" width="5.140625" style="0" customWidth="1"/>
    <col min="14" max="14" width="7.140625" style="0" customWidth="1"/>
    <col min="15" max="15" width="9.140625" style="0" customWidth="1"/>
    <col min="16" max="17" width="8.8515625" style="406" customWidth="1"/>
  </cols>
  <sheetData>
    <row r="1" spans="1:15" ht="20.25">
      <c r="A1" s="472" t="s">
        <v>278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</row>
    <row r="2" spans="1:15" ht="20.25">
      <c r="A2" s="472" t="s">
        <v>0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</row>
    <row r="3" spans="1:15" ht="20.25">
      <c r="A3" s="456" t="s">
        <v>325</v>
      </c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</row>
    <row r="4" spans="1:15" ht="20.25">
      <c r="A4" s="112"/>
      <c r="B4" s="112" t="s">
        <v>1</v>
      </c>
      <c r="C4" s="113"/>
      <c r="D4" s="473" t="s">
        <v>2</v>
      </c>
      <c r="E4" s="474"/>
      <c r="F4" s="475"/>
      <c r="G4" s="473" t="s">
        <v>3</v>
      </c>
      <c r="H4" s="474"/>
      <c r="I4" s="475"/>
      <c r="J4" s="473" t="s">
        <v>4</v>
      </c>
      <c r="K4" s="474"/>
      <c r="L4" s="475"/>
      <c r="M4" s="476" t="s">
        <v>5</v>
      </c>
      <c r="N4" s="477"/>
      <c r="O4" s="478"/>
    </row>
    <row r="5" spans="1:15" ht="20.25">
      <c r="A5" s="114" t="s">
        <v>6</v>
      </c>
      <c r="B5" s="114" t="s">
        <v>18</v>
      </c>
      <c r="C5" s="115" t="s">
        <v>8</v>
      </c>
      <c r="D5" s="116" t="s">
        <v>9</v>
      </c>
      <c r="E5" s="112" t="s">
        <v>10</v>
      </c>
      <c r="F5" s="117" t="s">
        <v>9</v>
      </c>
      <c r="G5" s="118" t="s">
        <v>9</v>
      </c>
      <c r="H5" s="112" t="s">
        <v>10</v>
      </c>
      <c r="I5" s="119" t="s">
        <v>9</v>
      </c>
      <c r="J5" s="116" t="s">
        <v>9</v>
      </c>
      <c r="K5" s="112" t="s">
        <v>10</v>
      </c>
      <c r="L5" s="117" t="s">
        <v>9</v>
      </c>
      <c r="M5" s="116" t="s">
        <v>9</v>
      </c>
      <c r="N5" s="112" t="s">
        <v>10</v>
      </c>
      <c r="O5" s="120" t="s">
        <v>9</v>
      </c>
    </row>
    <row r="6" spans="1:15" ht="20.25">
      <c r="A6" s="121"/>
      <c r="B6" s="121"/>
      <c r="C6" s="122"/>
      <c r="D6" s="123" t="s">
        <v>11</v>
      </c>
      <c r="E6" s="121" t="s">
        <v>12</v>
      </c>
      <c r="F6" s="124" t="s">
        <v>13</v>
      </c>
      <c r="G6" s="125" t="s">
        <v>11</v>
      </c>
      <c r="H6" s="121" t="s">
        <v>12</v>
      </c>
      <c r="I6" s="126" t="s">
        <v>13</v>
      </c>
      <c r="J6" s="123" t="s">
        <v>11</v>
      </c>
      <c r="K6" s="121" t="s">
        <v>12</v>
      </c>
      <c r="L6" s="124" t="s">
        <v>13</v>
      </c>
      <c r="M6" s="123" t="s">
        <v>11</v>
      </c>
      <c r="N6" s="121" t="s">
        <v>12</v>
      </c>
      <c r="O6" s="127" t="s">
        <v>13</v>
      </c>
    </row>
    <row r="7" spans="1:17" ht="20.25">
      <c r="A7" s="91">
        <v>132</v>
      </c>
      <c r="B7" s="88">
        <v>44102900</v>
      </c>
      <c r="C7" s="135" t="s">
        <v>19</v>
      </c>
      <c r="D7" s="330">
        <v>1</v>
      </c>
      <c r="E7" s="135">
        <v>952.3</v>
      </c>
      <c r="F7" s="128">
        <f>D7*E7</f>
        <v>952.3</v>
      </c>
      <c r="G7" s="130">
        <v>0</v>
      </c>
      <c r="H7" s="329">
        <v>0</v>
      </c>
      <c r="I7" s="128">
        <f>G7*H7</f>
        <v>0</v>
      </c>
      <c r="J7" s="331">
        <v>0</v>
      </c>
      <c r="K7" s="135">
        <v>0</v>
      </c>
      <c r="L7" s="128">
        <f>J7*K7</f>
        <v>0</v>
      </c>
      <c r="M7" s="395">
        <f>D7+G7-J7</f>
        <v>1</v>
      </c>
      <c r="N7" s="329">
        <v>952.3</v>
      </c>
      <c r="O7" s="128">
        <f>F7+I7-L7</f>
        <v>952.3</v>
      </c>
      <c r="P7" s="407">
        <f>(D7*E7)+(G7*H7)-(J7*K7)</f>
        <v>952.3</v>
      </c>
      <c r="Q7" s="407">
        <f>O7-P7</f>
        <v>0</v>
      </c>
    </row>
    <row r="8" spans="1:17" ht="20.25">
      <c r="A8" s="92">
        <v>133</v>
      </c>
      <c r="B8" s="92">
        <v>44102900</v>
      </c>
      <c r="C8" s="14" t="s">
        <v>20</v>
      </c>
      <c r="D8" s="332">
        <v>5</v>
      </c>
      <c r="E8" s="16">
        <v>1070</v>
      </c>
      <c r="F8" s="128">
        <f aca="true" t="shared" si="0" ref="F8:F60">D8*E8</f>
        <v>5350</v>
      </c>
      <c r="G8" s="333">
        <v>0</v>
      </c>
      <c r="H8" s="16">
        <v>0</v>
      </c>
      <c r="I8" s="128">
        <f aca="true" t="shared" si="1" ref="I8:I71">G8*H8</f>
        <v>0</v>
      </c>
      <c r="J8" s="15">
        <v>0</v>
      </c>
      <c r="K8" s="329">
        <v>0</v>
      </c>
      <c r="L8" s="128">
        <f aca="true" t="shared" si="2" ref="L8:L71">J8*K8</f>
        <v>0</v>
      </c>
      <c r="M8" s="395">
        <f aca="true" t="shared" si="3" ref="M8:M71">D8+G8-J8</f>
        <v>5</v>
      </c>
      <c r="N8" s="329">
        <v>0</v>
      </c>
      <c r="O8" s="128">
        <f aca="true" t="shared" si="4" ref="O8:O59">F8+I8-L8</f>
        <v>5350</v>
      </c>
      <c r="P8" s="407">
        <f aca="true" t="shared" si="5" ref="P8:P71">(D8*E8)+(G8*H8)-(J8*K8)</f>
        <v>5350</v>
      </c>
      <c r="Q8" s="407">
        <f aca="true" t="shared" si="6" ref="Q8:Q71">O8-P8</f>
        <v>0</v>
      </c>
    </row>
    <row r="9" spans="1:17" ht="20.25">
      <c r="A9" s="92">
        <v>134</v>
      </c>
      <c r="B9" s="92">
        <v>44102900</v>
      </c>
      <c r="C9" s="14" t="s">
        <v>21</v>
      </c>
      <c r="D9" s="332">
        <v>4</v>
      </c>
      <c r="E9" s="16">
        <v>1048.6</v>
      </c>
      <c r="F9" s="128">
        <f t="shared" si="0"/>
        <v>4194.4</v>
      </c>
      <c r="G9" s="333">
        <v>5</v>
      </c>
      <c r="H9" s="16">
        <v>1048.6</v>
      </c>
      <c r="I9" s="128">
        <f t="shared" si="1"/>
        <v>5243</v>
      </c>
      <c r="J9" s="15">
        <v>4</v>
      </c>
      <c r="K9" s="16">
        <v>1048.6</v>
      </c>
      <c r="L9" s="128">
        <f t="shared" si="2"/>
        <v>4194.4</v>
      </c>
      <c r="M9" s="395">
        <f t="shared" si="3"/>
        <v>5</v>
      </c>
      <c r="N9" s="16">
        <v>1048.6</v>
      </c>
      <c r="O9" s="128">
        <f t="shared" si="4"/>
        <v>5243</v>
      </c>
      <c r="P9" s="407">
        <f t="shared" si="5"/>
        <v>5243</v>
      </c>
      <c r="Q9" s="407">
        <f t="shared" si="6"/>
        <v>0</v>
      </c>
    </row>
    <row r="10" spans="1:17" ht="20.25">
      <c r="A10" s="92">
        <v>135</v>
      </c>
      <c r="B10" s="92">
        <v>44102900</v>
      </c>
      <c r="C10" s="14" t="s">
        <v>22</v>
      </c>
      <c r="D10" s="332">
        <v>2</v>
      </c>
      <c r="E10" s="16">
        <v>1123.5</v>
      </c>
      <c r="F10" s="128">
        <f t="shared" si="0"/>
        <v>2247</v>
      </c>
      <c r="G10" s="333">
        <v>0</v>
      </c>
      <c r="H10" s="16">
        <v>0</v>
      </c>
      <c r="I10" s="128">
        <f t="shared" si="1"/>
        <v>0</v>
      </c>
      <c r="J10" s="15">
        <v>2</v>
      </c>
      <c r="K10" s="16">
        <v>1123.5</v>
      </c>
      <c r="L10" s="128">
        <f>J10*K10</f>
        <v>2247</v>
      </c>
      <c r="M10" s="395">
        <f t="shared" si="3"/>
        <v>0</v>
      </c>
      <c r="N10" s="16">
        <v>0</v>
      </c>
      <c r="O10" s="128">
        <f t="shared" si="4"/>
        <v>0</v>
      </c>
      <c r="P10" s="407">
        <f>(D10*E10)+(G10*H10)-(J10*K10)</f>
        <v>0</v>
      </c>
      <c r="Q10" s="407">
        <f>O10-P10</f>
        <v>0</v>
      </c>
    </row>
    <row r="11" spans="1:17" ht="20.25">
      <c r="A11" s="92">
        <v>135</v>
      </c>
      <c r="B11" s="92">
        <v>44102900</v>
      </c>
      <c r="C11" s="14" t="s">
        <v>22</v>
      </c>
      <c r="D11" s="332">
        <v>0</v>
      </c>
      <c r="E11" s="16">
        <v>0</v>
      </c>
      <c r="F11" s="128">
        <f t="shared" si="0"/>
        <v>0</v>
      </c>
      <c r="G11" s="333">
        <v>5</v>
      </c>
      <c r="H11" s="16">
        <v>1166.3</v>
      </c>
      <c r="I11" s="128">
        <f t="shared" si="1"/>
        <v>5831.5</v>
      </c>
      <c r="J11" s="15">
        <v>2</v>
      </c>
      <c r="K11" s="16">
        <v>1166.3</v>
      </c>
      <c r="L11" s="128">
        <f t="shared" si="2"/>
        <v>2332.6</v>
      </c>
      <c r="M11" s="395">
        <f t="shared" si="3"/>
        <v>3</v>
      </c>
      <c r="N11" s="16">
        <v>1166.3</v>
      </c>
      <c r="O11" s="128">
        <f t="shared" si="4"/>
        <v>3498.9</v>
      </c>
      <c r="P11" s="407">
        <f t="shared" si="5"/>
        <v>3498.9</v>
      </c>
      <c r="Q11" s="407">
        <f t="shared" si="6"/>
        <v>0</v>
      </c>
    </row>
    <row r="12" spans="1:17" ht="20.25">
      <c r="A12" s="92">
        <v>136</v>
      </c>
      <c r="B12" s="92">
        <v>44102900</v>
      </c>
      <c r="C12" s="14" t="s">
        <v>276</v>
      </c>
      <c r="D12" s="332">
        <v>1</v>
      </c>
      <c r="E12" s="16">
        <v>1915.3</v>
      </c>
      <c r="F12" s="128">
        <f t="shared" si="0"/>
        <v>1915.3</v>
      </c>
      <c r="G12" s="333">
        <v>0</v>
      </c>
      <c r="H12" s="16">
        <v>0</v>
      </c>
      <c r="I12" s="128">
        <f t="shared" si="1"/>
        <v>0</v>
      </c>
      <c r="J12" s="15">
        <v>0</v>
      </c>
      <c r="K12" s="16">
        <v>0</v>
      </c>
      <c r="L12" s="128">
        <f t="shared" si="2"/>
        <v>0</v>
      </c>
      <c r="M12" s="395">
        <f t="shared" si="3"/>
        <v>1</v>
      </c>
      <c r="N12" s="16">
        <v>1915.3</v>
      </c>
      <c r="O12" s="128">
        <f t="shared" si="4"/>
        <v>1915.3</v>
      </c>
      <c r="P12" s="407">
        <f t="shared" si="5"/>
        <v>1915.3</v>
      </c>
      <c r="Q12" s="407">
        <f t="shared" si="6"/>
        <v>0</v>
      </c>
    </row>
    <row r="13" spans="1:17" ht="20.25">
      <c r="A13" s="92">
        <v>137</v>
      </c>
      <c r="B13" s="92">
        <v>44102900</v>
      </c>
      <c r="C13" s="14" t="s">
        <v>23</v>
      </c>
      <c r="D13" s="332">
        <v>2</v>
      </c>
      <c r="E13" s="16">
        <v>2889</v>
      </c>
      <c r="F13" s="128">
        <f t="shared" si="0"/>
        <v>5778</v>
      </c>
      <c r="G13" s="333">
        <v>0</v>
      </c>
      <c r="H13" s="16">
        <v>0</v>
      </c>
      <c r="I13" s="128">
        <f t="shared" si="1"/>
        <v>0</v>
      </c>
      <c r="J13" s="15">
        <v>0</v>
      </c>
      <c r="K13" s="16">
        <v>0</v>
      </c>
      <c r="L13" s="128">
        <f t="shared" si="2"/>
        <v>0</v>
      </c>
      <c r="M13" s="395">
        <f t="shared" si="3"/>
        <v>2</v>
      </c>
      <c r="N13" s="16">
        <v>2889</v>
      </c>
      <c r="O13" s="128">
        <f t="shared" si="4"/>
        <v>5778</v>
      </c>
      <c r="P13" s="407">
        <f t="shared" si="5"/>
        <v>5778</v>
      </c>
      <c r="Q13" s="407">
        <f t="shared" si="6"/>
        <v>0</v>
      </c>
    </row>
    <row r="14" spans="1:17" ht="20.25">
      <c r="A14" s="92">
        <v>138</v>
      </c>
      <c r="B14" s="92">
        <v>44102900</v>
      </c>
      <c r="C14" s="14" t="s">
        <v>24</v>
      </c>
      <c r="D14" s="332">
        <v>2</v>
      </c>
      <c r="E14" s="16">
        <v>1979.5</v>
      </c>
      <c r="F14" s="128">
        <f t="shared" si="0"/>
        <v>3959</v>
      </c>
      <c r="G14" s="333">
        <v>0</v>
      </c>
      <c r="H14" s="16">
        <v>0</v>
      </c>
      <c r="I14" s="128">
        <f t="shared" si="1"/>
        <v>0</v>
      </c>
      <c r="J14" s="15">
        <v>2</v>
      </c>
      <c r="K14" s="16">
        <v>1979.5</v>
      </c>
      <c r="L14" s="128">
        <f t="shared" si="2"/>
        <v>3959</v>
      </c>
      <c r="M14" s="395">
        <f t="shared" si="3"/>
        <v>0</v>
      </c>
      <c r="N14" s="16">
        <v>0</v>
      </c>
      <c r="O14" s="128">
        <f t="shared" si="4"/>
        <v>0</v>
      </c>
      <c r="P14" s="407">
        <f t="shared" si="5"/>
        <v>0</v>
      </c>
      <c r="Q14" s="407">
        <f t="shared" si="6"/>
        <v>0</v>
      </c>
    </row>
    <row r="15" spans="1:17" ht="20.25">
      <c r="A15" s="92">
        <v>138</v>
      </c>
      <c r="B15" s="92">
        <v>44102900</v>
      </c>
      <c r="C15" s="14" t="s">
        <v>24</v>
      </c>
      <c r="D15" s="332">
        <v>0</v>
      </c>
      <c r="E15" s="16">
        <v>0</v>
      </c>
      <c r="F15" s="128">
        <f t="shared" si="0"/>
        <v>0</v>
      </c>
      <c r="G15" s="333">
        <v>3</v>
      </c>
      <c r="H15" s="16">
        <v>2086.5</v>
      </c>
      <c r="I15" s="128">
        <f t="shared" si="1"/>
        <v>6259.5</v>
      </c>
      <c r="J15" s="15">
        <v>1</v>
      </c>
      <c r="K15" s="16">
        <v>2086.5</v>
      </c>
      <c r="L15" s="128">
        <f t="shared" si="2"/>
        <v>2086.5</v>
      </c>
      <c r="M15" s="395">
        <f t="shared" si="3"/>
        <v>2</v>
      </c>
      <c r="N15" s="16">
        <v>2086.5</v>
      </c>
      <c r="O15" s="128">
        <f t="shared" si="4"/>
        <v>4173</v>
      </c>
      <c r="P15" s="407">
        <f t="shared" si="5"/>
        <v>4173</v>
      </c>
      <c r="Q15" s="407">
        <f t="shared" si="6"/>
        <v>0</v>
      </c>
    </row>
    <row r="16" spans="1:17" ht="20.25">
      <c r="A16" s="92">
        <v>139</v>
      </c>
      <c r="B16" s="92">
        <v>44102900</v>
      </c>
      <c r="C16" s="14" t="s">
        <v>25</v>
      </c>
      <c r="D16" s="332">
        <v>9</v>
      </c>
      <c r="E16" s="16">
        <v>406.6</v>
      </c>
      <c r="F16" s="128">
        <f t="shared" si="0"/>
        <v>3659.4</v>
      </c>
      <c r="G16" s="15">
        <v>5</v>
      </c>
      <c r="H16" s="16">
        <v>406.6</v>
      </c>
      <c r="I16" s="128">
        <f t="shared" si="1"/>
        <v>2033</v>
      </c>
      <c r="J16" s="15">
        <v>14</v>
      </c>
      <c r="K16" s="16">
        <v>406.6</v>
      </c>
      <c r="L16" s="128">
        <f t="shared" si="2"/>
        <v>5692.400000000001</v>
      </c>
      <c r="M16" s="395">
        <f t="shared" si="3"/>
        <v>0</v>
      </c>
      <c r="N16" s="16">
        <v>0</v>
      </c>
      <c r="O16" s="128">
        <f t="shared" si="4"/>
        <v>0</v>
      </c>
      <c r="P16" s="407">
        <f t="shared" si="5"/>
        <v>0</v>
      </c>
      <c r="Q16" s="407">
        <f t="shared" si="6"/>
        <v>0</v>
      </c>
    </row>
    <row r="17" spans="1:17" ht="20.25">
      <c r="A17" s="92">
        <v>139</v>
      </c>
      <c r="B17" s="92">
        <v>44102900</v>
      </c>
      <c r="C17" s="14" t="s">
        <v>25</v>
      </c>
      <c r="D17" s="332">
        <v>0</v>
      </c>
      <c r="E17" s="16">
        <v>0</v>
      </c>
      <c r="F17" s="128">
        <f t="shared" si="0"/>
        <v>0</v>
      </c>
      <c r="G17" s="333">
        <v>7</v>
      </c>
      <c r="H17" s="16">
        <v>433.35</v>
      </c>
      <c r="I17" s="128">
        <f t="shared" si="1"/>
        <v>3033.4500000000003</v>
      </c>
      <c r="J17" s="15">
        <v>3</v>
      </c>
      <c r="K17" s="16">
        <v>433.35</v>
      </c>
      <c r="L17" s="128">
        <f t="shared" si="2"/>
        <v>1300.0500000000002</v>
      </c>
      <c r="M17" s="395">
        <f t="shared" si="3"/>
        <v>4</v>
      </c>
      <c r="N17" s="16">
        <v>433.35</v>
      </c>
      <c r="O17" s="128">
        <f t="shared" si="4"/>
        <v>1733.4</v>
      </c>
      <c r="P17" s="407">
        <f t="shared" si="5"/>
        <v>1733.4</v>
      </c>
      <c r="Q17" s="407">
        <f t="shared" si="6"/>
        <v>0</v>
      </c>
    </row>
    <row r="18" spans="1:17" ht="20.25">
      <c r="A18" s="92">
        <v>140</v>
      </c>
      <c r="B18" s="92">
        <v>44102900</v>
      </c>
      <c r="C18" s="14" t="s">
        <v>26</v>
      </c>
      <c r="D18" s="332">
        <v>5</v>
      </c>
      <c r="E18" s="16">
        <v>321</v>
      </c>
      <c r="F18" s="128">
        <f t="shared" si="0"/>
        <v>1605</v>
      </c>
      <c r="G18" s="333">
        <v>3</v>
      </c>
      <c r="H18" s="16">
        <v>321</v>
      </c>
      <c r="I18" s="128">
        <f t="shared" si="1"/>
        <v>963</v>
      </c>
      <c r="J18" s="15">
        <v>7</v>
      </c>
      <c r="K18" s="16">
        <v>321</v>
      </c>
      <c r="L18" s="128">
        <f t="shared" si="2"/>
        <v>2247</v>
      </c>
      <c r="M18" s="395">
        <f t="shared" si="3"/>
        <v>1</v>
      </c>
      <c r="N18" s="16">
        <v>321</v>
      </c>
      <c r="O18" s="128">
        <f t="shared" si="4"/>
        <v>321</v>
      </c>
      <c r="P18" s="407">
        <f t="shared" si="5"/>
        <v>321</v>
      </c>
      <c r="Q18" s="407">
        <f t="shared" si="6"/>
        <v>0</v>
      </c>
    </row>
    <row r="19" spans="1:17" ht="20.25">
      <c r="A19" s="92">
        <v>140</v>
      </c>
      <c r="B19" s="92">
        <v>44102900</v>
      </c>
      <c r="C19" s="14" t="s">
        <v>26</v>
      </c>
      <c r="D19" s="332">
        <v>0</v>
      </c>
      <c r="E19" s="16">
        <v>0</v>
      </c>
      <c r="F19" s="128">
        <f t="shared" si="0"/>
        <v>0</v>
      </c>
      <c r="G19" s="333">
        <v>5</v>
      </c>
      <c r="H19" s="16">
        <v>343.47</v>
      </c>
      <c r="I19" s="128">
        <f t="shared" si="1"/>
        <v>1717.3500000000001</v>
      </c>
      <c r="J19" s="15">
        <v>0</v>
      </c>
      <c r="K19" s="16">
        <v>0</v>
      </c>
      <c r="L19" s="128">
        <f t="shared" si="2"/>
        <v>0</v>
      </c>
      <c r="M19" s="395">
        <f t="shared" si="3"/>
        <v>5</v>
      </c>
      <c r="N19" s="16">
        <v>343.47</v>
      </c>
      <c r="O19" s="128">
        <f t="shared" si="4"/>
        <v>1717.3500000000001</v>
      </c>
      <c r="P19" s="407">
        <f t="shared" si="5"/>
        <v>1717.3500000000001</v>
      </c>
      <c r="Q19" s="407">
        <f t="shared" si="6"/>
        <v>0</v>
      </c>
    </row>
    <row r="20" spans="1:17" ht="20.25">
      <c r="A20" s="92">
        <v>141</v>
      </c>
      <c r="B20" s="92">
        <v>44102900</v>
      </c>
      <c r="C20" s="14" t="s">
        <v>27</v>
      </c>
      <c r="D20" s="332">
        <v>5</v>
      </c>
      <c r="E20" s="16">
        <v>321</v>
      </c>
      <c r="F20" s="128">
        <f t="shared" si="0"/>
        <v>1605</v>
      </c>
      <c r="G20" s="333">
        <v>3</v>
      </c>
      <c r="H20" s="16">
        <v>321</v>
      </c>
      <c r="I20" s="128">
        <f t="shared" si="1"/>
        <v>963</v>
      </c>
      <c r="J20" s="15">
        <v>6</v>
      </c>
      <c r="K20" s="16">
        <v>321</v>
      </c>
      <c r="L20" s="128">
        <f t="shared" si="2"/>
        <v>1926</v>
      </c>
      <c r="M20" s="395">
        <f t="shared" si="3"/>
        <v>2</v>
      </c>
      <c r="N20" s="16">
        <v>321</v>
      </c>
      <c r="O20" s="128">
        <f t="shared" si="4"/>
        <v>642</v>
      </c>
      <c r="P20" s="407">
        <f t="shared" si="5"/>
        <v>642</v>
      </c>
      <c r="Q20" s="407">
        <f t="shared" si="6"/>
        <v>0</v>
      </c>
    </row>
    <row r="21" spans="1:17" ht="20.25">
      <c r="A21" s="92">
        <v>141</v>
      </c>
      <c r="B21" s="92">
        <v>44102900</v>
      </c>
      <c r="C21" s="14" t="s">
        <v>27</v>
      </c>
      <c r="D21" s="332">
        <v>0</v>
      </c>
      <c r="E21" s="16">
        <v>0</v>
      </c>
      <c r="F21" s="128">
        <f t="shared" si="0"/>
        <v>0</v>
      </c>
      <c r="G21" s="333">
        <v>4</v>
      </c>
      <c r="H21" s="16">
        <v>343.47</v>
      </c>
      <c r="I21" s="128">
        <f t="shared" si="1"/>
        <v>1373.88</v>
      </c>
      <c r="J21" s="15">
        <v>0</v>
      </c>
      <c r="K21" s="16">
        <v>0</v>
      </c>
      <c r="L21" s="128">
        <f t="shared" si="2"/>
        <v>0</v>
      </c>
      <c r="M21" s="395">
        <f t="shared" si="3"/>
        <v>4</v>
      </c>
      <c r="N21" s="16">
        <v>343.47</v>
      </c>
      <c r="O21" s="128">
        <f t="shared" si="4"/>
        <v>1373.88</v>
      </c>
      <c r="P21" s="407">
        <f t="shared" si="5"/>
        <v>1373.88</v>
      </c>
      <c r="Q21" s="407">
        <f t="shared" si="6"/>
        <v>0</v>
      </c>
    </row>
    <row r="22" spans="1:17" ht="20.25">
      <c r="A22" s="92">
        <v>142</v>
      </c>
      <c r="B22" s="92">
        <v>44102900</v>
      </c>
      <c r="C22" s="11" t="s">
        <v>28</v>
      </c>
      <c r="D22" s="332">
        <v>6</v>
      </c>
      <c r="E22" s="16">
        <v>321</v>
      </c>
      <c r="F22" s="128">
        <f t="shared" si="0"/>
        <v>1926</v>
      </c>
      <c r="G22" s="333">
        <v>2</v>
      </c>
      <c r="H22" s="16">
        <v>321</v>
      </c>
      <c r="I22" s="128">
        <f t="shared" si="1"/>
        <v>642</v>
      </c>
      <c r="J22" s="15">
        <v>7</v>
      </c>
      <c r="K22" s="16">
        <v>321</v>
      </c>
      <c r="L22" s="128">
        <f t="shared" si="2"/>
        <v>2247</v>
      </c>
      <c r="M22" s="395">
        <f t="shared" si="3"/>
        <v>1</v>
      </c>
      <c r="N22" s="16">
        <v>321</v>
      </c>
      <c r="O22" s="128">
        <f t="shared" si="4"/>
        <v>321</v>
      </c>
      <c r="P22" s="407">
        <f t="shared" si="5"/>
        <v>321</v>
      </c>
      <c r="Q22" s="407">
        <f t="shared" si="6"/>
        <v>0</v>
      </c>
    </row>
    <row r="23" spans="1:17" ht="20.25">
      <c r="A23" s="92">
        <v>142</v>
      </c>
      <c r="B23" s="92">
        <v>44102900</v>
      </c>
      <c r="C23" s="11" t="s">
        <v>28</v>
      </c>
      <c r="D23" s="332">
        <v>0</v>
      </c>
      <c r="E23" s="16">
        <v>0</v>
      </c>
      <c r="F23" s="128">
        <f t="shared" si="0"/>
        <v>0</v>
      </c>
      <c r="G23" s="333">
        <v>4</v>
      </c>
      <c r="H23" s="16">
        <v>343.47</v>
      </c>
      <c r="I23" s="128">
        <f t="shared" si="1"/>
        <v>1373.88</v>
      </c>
      <c r="J23" s="15">
        <v>0</v>
      </c>
      <c r="K23" s="16">
        <v>0</v>
      </c>
      <c r="L23" s="128">
        <f t="shared" si="2"/>
        <v>0</v>
      </c>
      <c r="M23" s="395">
        <f t="shared" si="3"/>
        <v>4</v>
      </c>
      <c r="N23" s="16">
        <v>343.47</v>
      </c>
      <c r="O23" s="128">
        <f t="shared" si="4"/>
        <v>1373.88</v>
      </c>
      <c r="P23" s="407">
        <f t="shared" si="5"/>
        <v>1373.88</v>
      </c>
      <c r="Q23" s="407">
        <f t="shared" si="6"/>
        <v>0</v>
      </c>
    </row>
    <row r="24" spans="1:17" ht="20.25">
      <c r="A24" s="92">
        <v>143</v>
      </c>
      <c r="B24" s="92">
        <v>44102900</v>
      </c>
      <c r="C24" s="14" t="s">
        <v>29</v>
      </c>
      <c r="D24" s="332">
        <v>2</v>
      </c>
      <c r="E24" s="16">
        <v>2426.76</v>
      </c>
      <c r="F24" s="128">
        <f t="shared" si="0"/>
        <v>4853.52</v>
      </c>
      <c r="G24" s="333">
        <v>1</v>
      </c>
      <c r="H24" s="16">
        <v>2426.76</v>
      </c>
      <c r="I24" s="128">
        <f t="shared" si="1"/>
        <v>2426.76</v>
      </c>
      <c r="J24" s="15">
        <v>3</v>
      </c>
      <c r="K24" s="16">
        <v>2426.76</v>
      </c>
      <c r="L24" s="128">
        <f t="shared" si="2"/>
        <v>7280.280000000001</v>
      </c>
      <c r="M24" s="395">
        <f t="shared" si="3"/>
        <v>0</v>
      </c>
      <c r="N24" s="16">
        <v>0</v>
      </c>
      <c r="O24" s="128">
        <f t="shared" si="4"/>
        <v>0</v>
      </c>
      <c r="P24" s="407">
        <f t="shared" si="5"/>
        <v>0</v>
      </c>
      <c r="Q24" s="407">
        <f t="shared" si="6"/>
        <v>0</v>
      </c>
    </row>
    <row r="25" spans="1:17" ht="20.25">
      <c r="A25" s="92">
        <v>143</v>
      </c>
      <c r="B25" s="92">
        <v>44102900</v>
      </c>
      <c r="C25" s="14" t="s">
        <v>29</v>
      </c>
      <c r="D25" s="332">
        <v>0</v>
      </c>
      <c r="E25" s="16">
        <v>0</v>
      </c>
      <c r="F25" s="128">
        <f t="shared" si="0"/>
        <v>0</v>
      </c>
      <c r="G25" s="333">
        <v>1</v>
      </c>
      <c r="H25" s="16">
        <v>2621.5</v>
      </c>
      <c r="I25" s="128">
        <f t="shared" si="1"/>
        <v>2621.5</v>
      </c>
      <c r="J25" s="15">
        <v>1</v>
      </c>
      <c r="K25" s="16">
        <v>2621.5</v>
      </c>
      <c r="L25" s="128">
        <f t="shared" si="2"/>
        <v>2621.5</v>
      </c>
      <c r="M25" s="395">
        <f t="shared" si="3"/>
        <v>0</v>
      </c>
      <c r="N25" s="16">
        <v>0</v>
      </c>
      <c r="O25" s="128">
        <f t="shared" si="4"/>
        <v>0</v>
      </c>
      <c r="P25" s="407">
        <f t="shared" si="5"/>
        <v>0</v>
      </c>
      <c r="Q25" s="407">
        <f t="shared" si="6"/>
        <v>0</v>
      </c>
    </row>
    <row r="26" spans="1:17" ht="20.25">
      <c r="A26" s="92">
        <v>143</v>
      </c>
      <c r="B26" s="92">
        <v>44102900</v>
      </c>
      <c r="C26" s="14" t="s">
        <v>29</v>
      </c>
      <c r="D26" s="334">
        <v>0</v>
      </c>
      <c r="E26" s="335">
        <v>0</v>
      </c>
      <c r="F26" s="11">
        <f t="shared" si="0"/>
        <v>0</v>
      </c>
      <c r="G26" s="333">
        <v>4</v>
      </c>
      <c r="H26" s="16">
        <v>2527.34</v>
      </c>
      <c r="I26" s="128">
        <f t="shared" si="1"/>
        <v>10109.36</v>
      </c>
      <c r="J26" s="15">
        <v>2</v>
      </c>
      <c r="K26" s="16">
        <v>2527.34</v>
      </c>
      <c r="L26" s="128">
        <f t="shared" si="2"/>
        <v>5054.68</v>
      </c>
      <c r="M26" s="395">
        <f t="shared" si="3"/>
        <v>2</v>
      </c>
      <c r="N26" s="16">
        <v>2527.34</v>
      </c>
      <c r="O26" s="128">
        <f t="shared" si="4"/>
        <v>5054.68</v>
      </c>
      <c r="P26" s="407">
        <f t="shared" si="5"/>
        <v>5054.68</v>
      </c>
      <c r="Q26" s="407">
        <f t="shared" si="6"/>
        <v>0</v>
      </c>
    </row>
    <row r="27" spans="1:17" ht="20.25">
      <c r="A27" s="92">
        <v>144</v>
      </c>
      <c r="B27" s="92">
        <v>44102900</v>
      </c>
      <c r="C27" s="14" t="s">
        <v>30</v>
      </c>
      <c r="D27" s="332">
        <v>1</v>
      </c>
      <c r="E27" s="16">
        <v>2375.4</v>
      </c>
      <c r="F27" s="128">
        <f t="shared" si="0"/>
        <v>2375.4</v>
      </c>
      <c r="G27" s="333">
        <v>0</v>
      </c>
      <c r="H27" s="16">
        <v>0</v>
      </c>
      <c r="I27" s="128">
        <f t="shared" si="1"/>
        <v>0</v>
      </c>
      <c r="J27" s="15">
        <v>0</v>
      </c>
      <c r="K27" s="16">
        <v>0</v>
      </c>
      <c r="L27" s="128">
        <f t="shared" si="2"/>
        <v>0</v>
      </c>
      <c r="M27" s="395">
        <f t="shared" si="3"/>
        <v>1</v>
      </c>
      <c r="N27" s="16">
        <v>2375.4</v>
      </c>
      <c r="O27" s="128">
        <f t="shared" si="4"/>
        <v>2375.4</v>
      </c>
      <c r="P27" s="407">
        <f t="shared" si="5"/>
        <v>2375.4</v>
      </c>
      <c r="Q27" s="407">
        <f t="shared" si="6"/>
        <v>0</v>
      </c>
    </row>
    <row r="28" spans="1:17" ht="20.25">
      <c r="A28" s="92">
        <v>145</v>
      </c>
      <c r="B28" s="92">
        <v>44102900</v>
      </c>
      <c r="C28" s="14" t="s">
        <v>31</v>
      </c>
      <c r="D28" s="334">
        <v>1</v>
      </c>
      <c r="E28" s="335">
        <v>2375.4</v>
      </c>
      <c r="F28" s="11">
        <f t="shared" si="0"/>
        <v>2375.4</v>
      </c>
      <c r="G28" s="333">
        <v>0</v>
      </c>
      <c r="H28" s="16">
        <v>0</v>
      </c>
      <c r="I28" s="128">
        <f t="shared" si="1"/>
        <v>0</v>
      </c>
      <c r="J28" s="15">
        <v>0</v>
      </c>
      <c r="K28" s="16">
        <v>0</v>
      </c>
      <c r="L28" s="128">
        <f t="shared" si="2"/>
        <v>0</v>
      </c>
      <c r="M28" s="395">
        <f t="shared" si="3"/>
        <v>1</v>
      </c>
      <c r="N28" s="16">
        <v>2375.4</v>
      </c>
      <c r="O28" s="128">
        <f t="shared" si="4"/>
        <v>2375.4</v>
      </c>
      <c r="P28" s="407">
        <f t="shared" si="5"/>
        <v>2375.4</v>
      </c>
      <c r="Q28" s="407">
        <f t="shared" si="6"/>
        <v>0</v>
      </c>
    </row>
    <row r="29" spans="1:17" ht="20.25">
      <c r="A29" s="92">
        <v>146</v>
      </c>
      <c r="B29" s="92">
        <v>44102900</v>
      </c>
      <c r="C29" s="14" t="s">
        <v>32</v>
      </c>
      <c r="D29" s="332">
        <v>1</v>
      </c>
      <c r="E29" s="16">
        <v>2311</v>
      </c>
      <c r="F29" s="128">
        <f t="shared" si="0"/>
        <v>2311</v>
      </c>
      <c r="G29" s="333">
        <v>0</v>
      </c>
      <c r="H29" s="16">
        <v>0</v>
      </c>
      <c r="I29" s="128">
        <f t="shared" si="1"/>
        <v>0</v>
      </c>
      <c r="J29" s="15">
        <v>0</v>
      </c>
      <c r="K29" s="16">
        <v>0</v>
      </c>
      <c r="L29" s="128">
        <f t="shared" si="2"/>
        <v>0</v>
      </c>
      <c r="M29" s="395">
        <f t="shared" si="3"/>
        <v>1</v>
      </c>
      <c r="N29" s="16">
        <v>2311</v>
      </c>
      <c r="O29" s="128">
        <f t="shared" si="4"/>
        <v>2311</v>
      </c>
      <c r="P29" s="407">
        <f t="shared" si="5"/>
        <v>2311</v>
      </c>
      <c r="Q29" s="407">
        <f t="shared" si="6"/>
        <v>0</v>
      </c>
    </row>
    <row r="30" spans="1:17" ht="20.25">
      <c r="A30" s="92">
        <v>147</v>
      </c>
      <c r="B30" s="92">
        <v>44102900</v>
      </c>
      <c r="C30" s="14" t="s">
        <v>33</v>
      </c>
      <c r="D30" s="332">
        <v>1</v>
      </c>
      <c r="E30" s="16">
        <v>133.75</v>
      </c>
      <c r="F30" s="128">
        <f t="shared" si="0"/>
        <v>133.75</v>
      </c>
      <c r="G30" s="333">
        <v>0</v>
      </c>
      <c r="H30" s="16">
        <v>0</v>
      </c>
      <c r="I30" s="128">
        <f t="shared" si="1"/>
        <v>0</v>
      </c>
      <c r="J30" s="15">
        <v>0</v>
      </c>
      <c r="K30" s="16">
        <v>0</v>
      </c>
      <c r="L30" s="128">
        <f t="shared" si="2"/>
        <v>0</v>
      </c>
      <c r="M30" s="395">
        <f t="shared" si="3"/>
        <v>1</v>
      </c>
      <c r="N30" s="16">
        <v>133.75</v>
      </c>
      <c r="O30" s="128">
        <f t="shared" si="4"/>
        <v>133.75</v>
      </c>
      <c r="P30" s="407">
        <f t="shared" si="5"/>
        <v>133.75</v>
      </c>
      <c r="Q30" s="407">
        <f t="shared" si="6"/>
        <v>0</v>
      </c>
    </row>
    <row r="31" spans="1:17" ht="20.25">
      <c r="A31" s="92">
        <v>148</v>
      </c>
      <c r="B31" s="92">
        <v>44102900</v>
      </c>
      <c r="C31" s="14" t="s">
        <v>34</v>
      </c>
      <c r="D31" s="332">
        <v>1</v>
      </c>
      <c r="E31" s="16">
        <v>695.5</v>
      </c>
      <c r="F31" s="128">
        <f t="shared" si="0"/>
        <v>695.5</v>
      </c>
      <c r="G31" s="333">
        <v>0</v>
      </c>
      <c r="H31" s="16">
        <v>0</v>
      </c>
      <c r="I31" s="128">
        <f t="shared" si="1"/>
        <v>0</v>
      </c>
      <c r="J31" s="15">
        <v>0</v>
      </c>
      <c r="K31" s="16">
        <v>0</v>
      </c>
      <c r="L31" s="128">
        <f t="shared" si="2"/>
        <v>0</v>
      </c>
      <c r="M31" s="395">
        <f t="shared" si="3"/>
        <v>1</v>
      </c>
      <c r="N31" s="16">
        <v>695.5</v>
      </c>
      <c r="O31" s="128">
        <f t="shared" si="4"/>
        <v>695.5</v>
      </c>
      <c r="P31" s="407">
        <f t="shared" si="5"/>
        <v>695.5</v>
      </c>
      <c r="Q31" s="407">
        <f t="shared" si="6"/>
        <v>0</v>
      </c>
    </row>
    <row r="32" spans="1:17" ht="20.25">
      <c r="A32" s="92">
        <v>149</v>
      </c>
      <c r="B32" s="92">
        <v>44102900</v>
      </c>
      <c r="C32" s="14" t="s">
        <v>35</v>
      </c>
      <c r="D32" s="332">
        <v>4</v>
      </c>
      <c r="E32" s="16">
        <v>3998.59</v>
      </c>
      <c r="F32" s="11">
        <f t="shared" si="0"/>
        <v>15994.36</v>
      </c>
      <c r="G32" s="333">
        <v>0</v>
      </c>
      <c r="H32" s="16">
        <v>0</v>
      </c>
      <c r="I32" s="128">
        <f t="shared" si="1"/>
        <v>0</v>
      </c>
      <c r="J32" s="15">
        <v>0</v>
      </c>
      <c r="K32" s="16">
        <v>0</v>
      </c>
      <c r="L32" s="128">
        <f t="shared" si="2"/>
        <v>0</v>
      </c>
      <c r="M32" s="395">
        <f t="shared" si="3"/>
        <v>4</v>
      </c>
      <c r="N32" s="16">
        <v>3998.59</v>
      </c>
      <c r="O32" s="128">
        <f t="shared" si="4"/>
        <v>15994.36</v>
      </c>
      <c r="P32" s="407">
        <f t="shared" si="5"/>
        <v>15994.36</v>
      </c>
      <c r="Q32" s="407">
        <f t="shared" si="6"/>
        <v>0</v>
      </c>
    </row>
    <row r="33" spans="1:17" ht="20.25">
      <c r="A33" s="92">
        <v>150</v>
      </c>
      <c r="B33" s="92">
        <v>44102900</v>
      </c>
      <c r="C33" s="14" t="s">
        <v>288</v>
      </c>
      <c r="D33" s="332">
        <v>1</v>
      </c>
      <c r="E33" s="16">
        <v>2140</v>
      </c>
      <c r="F33" s="128">
        <f t="shared" si="0"/>
        <v>2140</v>
      </c>
      <c r="G33" s="333">
        <v>0</v>
      </c>
      <c r="H33" s="16">
        <v>0</v>
      </c>
      <c r="I33" s="128">
        <f t="shared" si="1"/>
        <v>0</v>
      </c>
      <c r="J33" s="15">
        <v>1</v>
      </c>
      <c r="K33" s="16">
        <v>2140</v>
      </c>
      <c r="L33" s="128">
        <f t="shared" si="2"/>
        <v>2140</v>
      </c>
      <c r="M33" s="395">
        <f t="shared" si="3"/>
        <v>0</v>
      </c>
      <c r="N33" s="16">
        <v>0</v>
      </c>
      <c r="O33" s="128">
        <f t="shared" si="4"/>
        <v>0</v>
      </c>
      <c r="P33" s="407">
        <f t="shared" si="5"/>
        <v>0</v>
      </c>
      <c r="Q33" s="407">
        <f t="shared" si="6"/>
        <v>0</v>
      </c>
    </row>
    <row r="34" spans="1:17" ht="20.25">
      <c r="A34" s="92">
        <v>150</v>
      </c>
      <c r="B34" s="92">
        <v>44102900</v>
      </c>
      <c r="C34" s="14" t="s">
        <v>288</v>
      </c>
      <c r="D34" s="332">
        <v>5</v>
      </c>
      <c r="E34" s="16">
        <v>3103</v>
      </c>
      <c r="F34" s="128">
        <f t="shared" si="0"/>
        <v>15515</v>
      </c>
      <c r="G34" s="333">
        <v>0</v>
      </c>
      <c r="H34" s="16">
        <v>0</v>
      </c>
      <c r="I34" s="128">
        <f t="shared" si="1"/>
        <v>0</v>
      </c>
      <c r="J34" s="15">
        <v>4</v>
      </c>
      <c r="K34" s="16">
        <v>3103</v>
      </c>
      <c r="L34" s="128">
        <f t="shared" si="2"/>
        <v>12412</v>
      </c>
      <c r="M34" s="395">
        <f t="shared" si="3"/>
        <v>1</v>
      </c>
      <c r="N34" s="16">
        <v>3103</v>
      </c>
      <c r="O34" s="128">
        <f t="shared" si="4"/>
        <v>3103</v>
      </c>
      <c r="P34" s="407">
        <f t="shared" si="5"/>
        <v>3103</v>
      </c>
      <c r="Q34" s="407">
        <f t="shared" si="6"/>
        <v>0</v>
      </c>
    </row>
    <row r="35" spans="1:17" ht="20.25">
      <c r="A35" s="92">
        <v>151</v>
      </c>
      <c r="B35" s="92">
        <v>44102900</v>
      </c>
      <c r="C35" s="14" t="s">
        <v>36</v>
      </c>
      <c r="D35" s="332">
        <v>10</v>
      </c>
      <c r="E35" s="16">
        <v>1337.5</v>
      </c>
      <c r="F35" s="128">
        <f t="shared" si="0"/>
        <v>13375</v>
      </c>
      <c r="G35" s="333">
        <v>0</v>
      </c>
      <c r="H35" s="16">
        <v>0</v>
      </c>
      <c r="I35" s="128">
        <f t="shared" si="1"/>
        <v>0</v>
      </c>
      <c r="J35" s="15">
        <v>0</v>
      </c>
      <c r="K35" s="16">
        <v>0</v>
      </c>
      <c r="L35" s="128">
        <f t="shared" si="2"/>
        <v>0</v>
      </c>
      <c r="M35" s="395">
        <f t="shared" si="3"/>
        <v>10</v>
      </c>
      <c r="N35" s="16">
        <v>1337.5</v>
      </c>
      <c r="O35" s="128">
        <f t="shared" si="4"/>
        <v>13375</v>
      </c>
      <c r="P35" s="407">
        <f t="shared" si="5"/>
        <v>13375</v>
      </c>
      <c r="Q35" s="407">
        <f t="shared" si="6"/>
        <v>0</v>
      </c>
    </row>
    <row r="36" spans="1:17" ht="20.25">
      <c r="A36" s="92">
        <v>152</v>
      </c>
      <c r="B36" s="92">
        <v>44102900</v>
      </c>
      <c r="C36" s="14" t="s">
        <v>287</v>
      </c>
      <c r="D36" s="332">
        <v>3</v>
      </c>
      <c r="E36" s="16">
        <v>2354</v>
      </c>
      <c r="F36" s="128">
        <f t="shared" si="0"/>
        <v>7062</v>
      </c>
      <c r="G36" s="333">
        <v>0</v>
      </c>
      <c r="H36" s="16">
        <v>0</v>
      </c>
      <c r="I36" s="128">
        <f t="shared" si="1"/>
        <v>0</v>
      </c>
      <c r="J36" s="15">
        <v>1</v>
      </c>
      <c r="K36" s="16">
        <v>2354</v>
      </c>
      <c r="L36" s="128">
        <f t="shared" si="2"/>
        <v>2354</v>
      </c>
      <c r="M36" s="395">
        <f t="shared" si="3"/>
        <v>2</v>
      </c>
      <c r="N36" s="16">
        <v>2354</v>
      </c>
      <c r="O36" s="128">
        <f t="shared" si="4"/>
        <v>4708</v>
      </c>
      <c r="P36" s="407">
        <f t="shared" si="5"/>
        <v>4708</v>
      </c>
      <c r="Q36" s="407">
        <f t="shared" si="6"/>
        <v>0</v>
      </c>
    </row>
    <row r="37" spans="1:17" ht="20.25">
      <c r="A37" s="92">
        <v>153</v>
      </c>
      <c r="B37" s="92">
        <v>44102900</v>
      </c>
      <c r="C37" s="14" t="s">
        <v>37</v>
      </c>
      <c r="D37" s="332">
        <v>3</v>
      </c>
      <c r="E37" s="16">
        <v>1926</v>
      </c>
      <c r="F37" s="128">
        <f t="shared" si="0"/>
        <v>5778</v>
      </c>
      <c r="G37" s="333">
        <v>0</v>
      </c>
      <c r="H37" s="16">
        <v>0</v>
      </c>
      <c r="I37" s="128">
        <f t="shared" si="1"/>
        <v>0</v>
      </c>
      <c r="J37" s="15">
        <v>0</v>
      </c>
      <c r="K37" s="16">
        <v>0</v>
      </c>
      <c r="L37" s="128">
        <f t="shared" si="2"/>
        <v>0</v>
      </c>
      <c r="M37" s="395">
        <f t="shared" si="3"/>
        <v>3</v>
      </c>
      <c r="N37" s="16">
        <v>1926</v>
      </c>
      <c r="O37" s="128">
        <f t="shared" si="4"/>
        <v>5778</v>
      </c>
      <c r="P37" s="407">
        <f t="shared" si="5"/>
        <v>5778</v>
      </c>
      <c r="Q37" s="407">
        <f t="shared" si="6"/>
        <v>0</v>
      </c>
    </row>
    <row r="38" spans="1:17" ht="20.25">
      <c r="A38" s="92">
        <v>154</v>
      </c>
      <c r="B38" s="92">
        <v>44102900</v>
      </c>
      <c r="C38" s="14" t="s">
        <v>38</v>
      </c>
      <c r="D38" s="332">
        <v>4</v>
      </c>
      <c r="E38" s="16">
        <v>995.1</v>
      </c>
      <c r="F38" s="128">
        <f t="shared" si="0"/>
        <v>3980.4</v>
      </c>
      <c r="G38" s="333">
        <v>0</v>
      </c>
      <c r="H38" s="16">
        <v>0</v>
      </c>
      <c r="I38" s="128">
        <f t="shared" si="1"/>
        <v>0</v>
      </c>
      <c r="J38" s="15">
        <v>0</v>
      </c>
      <c r="K38" s="16">
        <v>0</v>
      </c>
      <c r="L38" s="128">
        <f t="shared" si="2"/>
        <v>0</v>
      </c>
      <c r="M38" s="395">
        <f t="shared" si="3"/>
        <v>4</v>
      </c>
      <c r="N38" s="16">
        <v>995.1</v>
      </c>
      <c r="O38" s="128">
        <f t="shared" si="4"/>
        <v>3980.4</v>
      </c>
      <c r="P38" s="407">
        <f t="shared" si="5"/>
        <v>3980.4</v>
      </c>
      <c r="Q38" s="407">
        <f t="shared" si="6"/>
        <v>0</v>
      </c>
    </row>
    <row r="39" spans="1:17" ht="20.25">
      <c r="A39" s="13">
        <v>155</v>
      </c>
      <c r="B39" s="92">
        <v>44102900</v>
      </c>
      <c r="C39" s="14" t="s">
        <v>39</v>
      </c>
      <c r="D39" s="332">
        <v>7</v>
      </c>
      <c r="E39" s="16">
        <v>952.3</v>
      </c>
      <c r="F39" s="128">
        <f t="shared" si="0"/>
        <v>6666.099999999999</v>
      </c>
      <c r="G39" s="333">
        <v>0</v>
      </c>
      <c r="H39" s="16">
        <v>0</v>
      </c>
      <c r="I39" s="128">
        <f t="shared" si="1"/>
        <v>0</v>
      </c>
      <c r="J39" s="15">
        <v>0</v>
      </c>
      <c r="K39" s="16">
        <v>0</v>
      </c>
      <c r="L39" s="128">
        <f t="shared" si="2"/>
        <v>0</v>
      </c>
      <c r="M39" s="395">
        <f t="shared" si="3"/>
        <v>7</v>
      </c>
      <c r="N39" s="16">
        <v>952.3</v>
      </c>
      <c r="O39" s="128">
        <f t="shared" si="4"/>
        <v>6666.099999999999</v>
      </c>
      <c r="P39" s="407">
        <f t="shared" si="5"/>
        <v>6666.099999999999</v>
      </c>
      <c r="Q39" s="407">
        <f t="shared" si="6"/>
        <v>0</v>
      </c>
    </row>
    <row r="40" spans="1:17" ht="20.25">
      <c r="A40" s="92">
        <v>156</v>
      </c>
      <c r="B40" s="92">
        <v>44102900</v>
      </c>
      <c r="C40" s="14" t="s">
        <v>40</v>
      </c>
      <c r="D40" s="332">
        <v>0</v>
      </c>
      <c r="E40" s="16">
        <v>0</v>
      </c>
      <c r="F40" s="128">
        <f t="shared" si="0"/>
        <v>0</v>
      </c>
      <c r="G40" s="333">
        <v>15</v>
      </c>
      <c r="H40" s="16">
        <v>4194.4</v>
      </c>
      <c r="I40" s="128">
        <f t="shared" si="1"/>
        <v>62915.99999999999</v>
      </c>
      <c r="J40" s="15">
        <v>15</v>
      </c>
      <c r="K40" s="16">
        <v>4194.4</v>
      </c>
      <c r="L40" s="128">
        <f t="shared" si="2"/>
        <v>62915.99999999999</v>
      </c>
      <c r="M40" s="395">
        <f t="shared" si="3"/>
        <v>0</v>
      </c>
      <c r="N40" s="16">
        <v>0</v>
      </c>
      <c r="O40" s="128">
        <f t="shared" si="4"/>
        <v>0</v>
      </c>
      <c r="P40" s="407">
        <f t="shared" si="5"/>
        <v>0</v>
      </c>
      <c r="Q40" s="407">
        <f t="shared" si="6"/>
        <v>0</v>
      </c>
    </row>
    <row r="41" spans="1:17" ht="20.25">
      <c r="A41" s="92">
        <v>157</v>
      </c>
      <c r="B41" s="92">
        <v>44102900</v>
      </c>
      <c r="C41" s="14" t="s">
        <v>41</v>
      </c>
      <c r="D41" s="332">
        <v>15</v>
      </c>
      <c r="E41" s="16">
        <v>135</v>
      </c>
      <c r="F41" s="128">
        <f t="shared" si="0"/>
        <v>2025</v>
      </c>
      <c r="G41" s="15">
        <v>0</v>
      </c>
      <c r="H41" s="16">
        <v>0</v>
      </c>
      <c r="I41" s="128">
        <f t="shared" si="1"/>
        <v>0</v>
      </c>
      <c r="J41" s="15">
        <v>0</v>
      </c>
      <c r="K41" s="16">
        <v>0</v>
      </c>
      <c r="L41" s="128">
        <f t="shared" si="2"/>
        <v>0</v>
      </c>
      <c r="M41" s="395">
        <f t="shared" si="3"/>
        <v>15</v>
      </c>
      <c r="N41" s="16">
        <v>135</v>
      </c>
      <c r="O41" s="128">
        <f t="shared" si="4"/>
        <v>2025</v>
      </c>
      <c r="P41" s="407">
        <f t="shared" si="5"/>
        <v>2025</v>
      </c>
      <c r="Q41" s="407">
        <f t="shared" si="6"/>
        <v>0</v>
      </c>
    </row>
    <row r="42" spans="1:17" ht="20.25">
      <c r="A42" s="92">
        <v>158</v>
      </c>
      <c r="B42" s="92">
        <v>44102900</v>
      </c>
      <c r="C42" s="14" t="s">
        <v>57</v>
      </c>
      <c r="D42" s="332">
        <v>3</v>
      </c>
      <c r="E42" s="16">
        <v>1712</v>
      </c>
      <c r="F42" s="128">
        <f t="shared" si="0"/>
        <v>5136</v>
      </c>
      <c r="G42" s="333">
        <v>0</v>
      </c>
      <c r="H42" s="16">
        <v>0</v>
      </c>
      <c r="I42" s="128">
        <f t="shared" si="1"/>
        <v>0</v>
      </c>
      <c r="J42" s="15">
        <v>0</v>
      </c>
      <c r="K42" s="16">
        <v>0</v>
      </c>
      <c r="L42" s="128">
        <f t="shared" si="2"/>
        <v>0</v>
      </c>
      <c r="M42" s="395">
        <f t="shared" si="3"/>
        <v>3</v>
      </c>
      <c r="N42" s="16">
        <v>1712</v>
      </c>
      <c r="O42" s="128">
        <f t="shared" si="4"/>
        <v>5136</v>
      </c>
      <c r="P42" s="407">
        <f t="shared" si="5"/>
        <v>5136</v>
      </c>
      <c r="Q42" s="407">
        <f t="shared" si="6"/>
        <v>0</v>
      </c>
    </row>
    <row r="43" spans="1:17" ht="20.25">
      <c r="A43" s="92">
        <v>159</v>
      </c>
      <c r="B43" s="92">
        <v>44102900</v>
      </c>
      <c r="C43" s="14" t="s">
        <v>58</v>
      </c>
      <c r="D43" s="332">
        <v>11</v>
      </c>
      <c r="E43" s="16">
        <v>556.4</v>
      </c>
      <c r="F43" s="128">
        <f t="shared" si="0"/>
        <v>6120.4</v>
      </c>
      <c r="G43" s="333">
        <v>0</v>
      </c>
      <c r="H43" s="16">
        <v>0</v>
      </c>
      <c r="I43" s="128">
        <f t="shared" si="1"/>
        <v>0</v>
      </c>
      <c r="J43" s="15">
        <v>0</v>
      </c>
      <c r="K43" s="16">
        <v>0</v>
      </c>
      <c r="L43" s="128">
        <f t="shared" si="2"/>
        <v>0</v>
      </c>
      <c r="M43" s="395">
        <f t="shared" si="3"/>
        <v>11</v>
      </c>
      <c r="N43" s="16">
        <v>556.4</v>
      </c>
      <c r="O43" s="128">
        <f t="shared" si="4"/>
        <v>6120.4</v>
      </c>
      <c r="P43" s="407">
        <f t="shared" si="5"/>
        <v>6120.4</v>
      </c>
      <c r="Q43" s="407">
        <f t="shared" si="6"/>
        <v>0</v>
      </c>
    </row>
    <row r="44" spans="1:17" ht="20.25">
      <c r="A44" s="92">
        <v>160</v>
      </c>
      <c r="B44" s="92">
        <v>44102900</v>
      </c>
      <c r="C44" s="11" t="s">
        <v>77</v>
      </c>
      <c r="D44" s="332">
        <v>2</v>
      </c>
      <c r="E44" s="16">
        <v>5457</v>
      </c>
      <c r="F44" s="128">
        <f t="shared" si="0"/>
        <v>10914</v>
      </c>
      <c r="G44" s="15">
        <v>0</v>
      </c>
      <c r="H44" s="16">
        <v>0</v>
      </c>
      <c r="I44" s="128">
        <f t="shared" si="1"/>
        <v>0</v>
      </c>
      <c r="J44" s="15">
        <v>2</v>
      </c>
      <c r="K44" s="16">
        <v>5457</v>
      </c>
      <c r="L44" s="128">
        <f t="shared" si="2"/>
        <v>10914</v>
      </c>
      <c r="M44" s="395">
        <f t="shared" si="3"/>
        <v>0</v>
      </c>
      <c r="N44" s="16">
        <v>0</v>
      </c>
      <c r="O44" s="128">
        <f t="shared" si="4"/>
        <v>0</v>
      </c>
      <c r="P44" s="407">
        <f t="shared" si="5"/>
        <v>0</v>
      </c>
      <c r="Q44" s="407">
        <f t="shared" si="6"/>
        <v>0</v>
      </c>
    </row>
    <row r="45" spans="1:17" ht="20.25">
      <c r="A45" s="92">
        <v>161</v>
      </c>
      <c r="B45" s="92">
        <v>44102900</v>
      </c>
      <c r="C45" s="11" t="s">
        <v>78</v>
      </c>
      <c r="D45" s="332">
        <v>3</v>
      </c>
      <c r="E45" s="16">
        <v>5243</v>
      </c>
      <c r="F45" s="11">
        <f t="shared" si="0"/>
        <v>15729</v>
      </c>
      <c r="G45" s="15">
        <v>0</v>
      </c>
      <c r="H45" s="16">
        <v>0</v>
      </c>
      <c r="I45" s="128">
        <f t="shared" si="1"/>
        <v>0</v>
      </c>
      <c r="J45" s="15">
        <v>1</v>
      </c>
      <c r="K45" s="16">
        <v>5243</v>
      </c>
      <c r="L45" s="128">
        <f t="shared" si="2"/>
        <v>5243</v>
      </c>
      <c r="M45" s="395">
        <f t="shared" si="3"/>
        <v>2</v>
      </c>
      <c r="N45" s="16">
        <v>5243</v>
      </c>
      <c r="O45" s="128">
        <f t="shared" si="4"/>
        <v>10486</v>
      </c>
      <c r="P45" s="407">
        <f t="shared" si="5"/>
        <v>10486</v>
      </c>
      <c r="Q45" s="407">
        <f t="shared" si="6"/>
        <v>0</v>
      </c>
    </row>
    <row r="46" spans="1:17" ht="20.25">
      <c r="A46" s="92">
        <v>162</v>
      </c>
      <c r="B46" s="92">
        <v>44102900</v>
      </c>
      <c r="C46" s="14" t="s">
        <v>42</v>
      </c>
      <c r="D46" s="332">
        <v>1</v>
      </c>
      <c r="E46" s="16">
        <v>2728.5</v>
      </c>
      <c r="F46" s="128">
        <f t="shared" si="0"/>
        <v>2728.5</v>
      </c>
      <c r="G46" s="15">
        <v>0</v>
      </c>
      <c r="H46" s="16">
        <v>0</v>
      </c>
      <c r="I46" s="128">
        <f t="shared" si="1"/>
        <v>0</v>
      </c>
      <c r="J46" s="15">
        <v>0</v>
      </c>
      <c r="K46" s="16">
        <v>0</v>
      </c>
      <c r="L46" s="128">
        <f t="shared" si="2"/>
        <v>0</v>
      </c>
      <c r="M46" s="395">
        <f t="shared" si="3"/>
        <v>1</v>
      </c>
      <c r="N46" s="336">
        <v>2728.5</v>
      </c>
      <c r="O46" s="128">
        <f t="shared" si="4"/>
        <v>2728.5</v>
      </c>
      <c r="P46" s="407">
        <f t="shared" si="5"/>
        <v>2728.5</v>
      </c>
      <c r="Q46" s="407">
        <f t="shared" si="6"/>
        <v>0</v>
      </c>
    </row>
    <row r="47" spans="1:17" ht="20.25">
      <c r="A47" s="92">
        <v>163</v>
      </c>
      <c r="B47" s="92">
        <v>44102900</v>
      </c>
      <c r="C47" s="14" t="s">
        <v>43</v>
      </c>
      <c r="D47" s="332">
        <v>5</v>
      </c>
      <c r="E47" s="16">
        <v>2193.5</v>
      </c>
      <c r="F47" s="128">
        <f t="shared" si="0"/>
        <v>10967.5</v>
      </c>
      <c r="G47" s="15">
        <v>6</v>
      </c>
      <c r="H47" s="16">
        <v>2193.5</v>
      </c>
      <c r="I47" s="128">
        <f t="shared" si="1"/>
        <v>13161</v>
      </c>
      <c r="J47" s="15">
        <v>11</v>
      </c>
      <c r="K47" s="16">
        <v>2193.5</v>
      </c>
      <c r="L47" s="128">
        <f t="shared" si="2"/>
        <v>24128.5</v>
      </c>
      <c r="M47" s="395">
        <f t="shared" si="3"/>
        <v>0</v>
      </c>
      <c r="N47" s="16">
        <v>0</v>
      </c>
      <c r="O47" s="128">
        <f t="shared" si="4"/>
        <v>0</v>
      </c>
      <c r="P47" s="407">
        <f t="shared" si="5"/>
        <v>0</v>
      </c>
      <c r="Q47" s="407">
        <f t="shared" si="6"/>
        <v>0</v>
      </c>
    </row>
    <row r="48" spans="1:17" ht="20.25">
      <c r="A48" s="92">
        <v>163</v>
      </c>
      <c r="B48" s="92">
        <v>44102900</v>
      </c>
      <c r="C48" s="14" t="s">
        <v>43</v>
      </c>
      <c r="D48" s="337">
        <v>0</v>
      </c>
      <c r="E48" s="336">
        <v>0</v>
      </c>
      <c r="F48" s="128">
        <f t="shared" si="0"/>
        <v>0</v>
      </c>
      <c r="G48" s="15">
        <v>3</v>
      </c>
      <c r="H48" s="16">
        <v>2152.84</v>
      </c>
      <c r="I48" s="128">
        <f t="shared" si="1"/>
        <v>6458.52</v>
      </c>
      <c r="J48" s="15">
        <v>0</v>
      </c>
      <c r="K48" s="16">
        <v>0</v>
      </c>
      <c r="L48" s="128">
        <f t="shared" si="2"/>
        <v>0</v>
      </c>
      <c r="M48" s="395">
        <f t="shared" si="3"/>
        <v>3</v>
      </c>
      <c r="N48" s="336">
        <v>2152.84</v>
      </c>
      <c r="O48" s="128">
        <f t="shared" si="4"/>
        <v>6458.52</v>
      </c>
      <c r="P48" s="407">
        <f t="shared" si="5"/>
        <v>6458.52</v>
      </c>
      <c r="Q48" s="407">
        <f t="shared" si="6"/>
        <v>0</v>
      </c>
    </row>
    <row r="49" spans="1:17" ht="20.25">
      <c r="A49" s="92">
        <v>164</v>
      </c>
      <c r="B49" s="92">
        <v>44102900</v>
      </c>
      <c r="C49" s="14" t="s">
        <v>44</v>
      </c>
      <c r="D49" s="337">
        <v>1</v>
      </c>
      <c r="E49" s="336">
        <v>4226.5</v>
      </c>
      <c r="F49" s="128">
        <f t="shared" si="0"/>
        <v>4226.5</v>
      </c>
      <c r="G49" s="15">
        <v>0</v>
      </c>
      <c r="H49" s="16">
        <v>0</v>
      </c>
      <c r="I49" s="128">
        <f t="shared" si="1"/>
        <v>0</v>
      </c>
      <c r="J49" s="15">
        <v>0</v>
      </c>
      <c r="K49" s="16">
        <v>0</v>
      </c>
      <c r="L49" s="128">
        <f t="shared" si="2"/>
        <v>0</v>
      </c>
      <c r="M49" s="395">
        <f t="shared" si="3"/>
        <v>1</v>
      </c>
      <c r="N49" s="336">
        <v>4226.5</v>
      </c>
      <c r="O49" s="128">
        <f t="shared" si="4"/>
        <v>4226.5</v>
      </c>
      <c r="P49" s="407">
        <f t="shared" si="5"/>
        <v>4226.5</v>
      </c>
      <c r="Q49" s="407">
        <f t="shared" si="6"/>
        <v>0</v>
      </c>
    </row>
    <row r="50" spans="1:17" ht="20.25">
      <c r="A50" s="92">
        <v>165</v>
      </c>
      <c r="B50" s="92">
        <v>44102900</v>
      </c>
      <c r="C50" s="14" t="s">
        <v>45</v>
      </c>
      <c r="D50" s="332">
        <v>1</v>
      </c>
      <c r="E50" s="336">
        <v>5510.5</v>
      </c>
      <c r="F50" s="128">
        <f t="shared" si="0"/>
        <v>5510.5</v>
      </c>
      <c r="G50" s="15">
        <v>0</v>
      </c>
      <c r="H50" s="16">
        <v>0</v>
      </c>
      <c r="I50" s="128">
        <f t="shared" si="1"/>
        <v>0</v>
      </c>
      <c r="J50" s="15">
        <v>0</v>
      </c>
      <c r="K50" s="16">
        <v>0</v>
      </c>
      <c r="L50" s="128">
        <f t="shared" si="2"/>
        <v>0</v>
      </c>
      <c r="M50" s="395">
        <f t="shared" si="3"/>
        <v>1</v>
      </c>
      <c r="N50" s="16">
        <v>5510.5</v>
      </c>
      <c r="O50" s="128">
        <f t="shared" si="4"/>
        <v>5510.5</v>
      </c>
      <c r="P50" s="407">
        <f t="shared" si="5"/>
        <v>5510.5</v>
      </c>
      <c r="Q50" s="407">
        <f t="shared" si="6"/>
        <v>0</v>
      </c>
    </row>
    <row r="51" spans="1:17" ht="20.25">
      <c r="A51" s="92">
        <v>166</v>
      </c>
      <c r="B51" s="92">
        <v>44102900</v>
      </c>
      <c r="C51" s="14" t="s">
        <v>46</v>
      </c>
      <c r="D51" s="332">
        <v>6</v>
      </c>
      <c r="E51" s="16">
        <v>2075.8</v>
      </c>
      <c r="F51" s="128">
        <f t="shared" si="0"/>
        <v>12454.800000000001</v>
      </c>
      <c r="G51" s="15">
        <v>0</v>
      </c>
      <c r="H51" s="16">
        <v>0</v>
      </c>
      <c r="I51" s="128">
        <f t="shared" si="1"/>
        <v>0</v>
      </c>
      <c r="J51" s="15">
        <v>5</v>
      </c>
      <c r="K51" s="16">
        <v>2075.8</v>
      </c>
      <c r="L51" s="128">
        <f t="shared" si="2"/>
        <v>10379</v>
      </c>
      <c r="M51" s="395">
        <f t="shared" si="3"/>
        <v>1</v>
      </c>
      <c r="N51" s="16">
        <v>2075.8</v>
      </c>
      <c r="O51" s="128">
        <f t="shared" si="4"/>
        <v>2075.800000000001</v>
      </c>
      <c r="P51" s="407">
        <f t="shared" si="5"/>
        <v>2075.800000000001</v>
      </c>
      <c r="Q51" s="407">
        <f t="shared" si="6"/>
        <v>0</v>
      </c>
    </row>
    <row r="52" spans="1:17" ht="20.25">
      <c r="A52" s="92">
        <v>166</v>
      </c>
      <c r="B52" s="92">
        <v>44102900</v>
      </c>
      <c r="C52" s="14" t="s">
        <v>46</v>
      </c>
      <c r="D52" s="332">
        <v>5</v>
      </c>
      <c r="E52" s="16">
        <v>1647.8</v>
      </c>
      <c r="F52" s="128">
        <f t="shared" si="0"/>
        <v>8239</v>
      </c>
      <c r="G52" s="15">
        <v>0</v>
      </c>
      <c r="H52" s="16">
        <v>0</v>
      </c>
      <c r="I52" s="128">
        <f t="shared" si="1"/>
        <v>0</v>
      </c>
      <c r="J52" s="15">
        <v>0</v>
      </c>
      <c r="K52" s="16">
        <v>0</v>
      </c>
      <c r="L52" s="128">
        <f t="shared" si="2"/>
        <v>0</v>
      </c>
      <c r="M52" s="395">
        <f t="shared" si="3"/>
        <v>5</v>
      </c>
      <c r="N52" s="16">
        <v>1647.8</v>
      </c>
      <c r="O52" s="128">
        <f t="shared" si="4"/>
        <v>8239</v>
      </c>
      <c r="P52" s="407">
        <f t="shared" si="5"/>
        <v>8239</v>
      </c>
      <c r="Q52" s="407">
        <f t="shared" si="6"/>
        <v>0</v>
      </c>
    </row>
    <row r="53" spans="1:17" ht="20.25">
      <c r="A53" s="92">
        <v>167</v>
      </c>
      <c r="B53" s="92">
        <v>44102900</v>
      </c>
      <c r="C53" s="14" t="s">
        <v>54</v>
      </c>
      <c r="D53" s="332">
        <v>6</v>
      </c>
      <c r="E53" s="16">
        <v>1647.8</v>
      </c>
      <c r="F53" s="128">
        <f t="shared" si="0"/>
        <v>9886.8</v>
      </c>
      <c r="G53" s="15">
        <v>20</v>
      </c>
      <c r="H53" s="16">
        <v>1647.8</v>
      </c>
      <c r="I53" s="128">
        <f t="shared" si="1"/>
        <v>32956</v>
      </c>
      <c r="J53" s="15">
        <v>26</v>
      </c>
      <c r="K53" s="16">
        <v>1647.8</v>
      </c>
      <c r="L53" s="128">
        <f t="shared" si="2"/>
        <v>42842.799999999996</v>
      </c>
      <c r="M53" s="395">
        <f t="shared" si="3"/>
        <v>0</v>
      </c>
      <c r="N53" s="16">
        <v>0</v>
      </c>
      <c r="O53" s="128">
        <f t="shared" si="4"/>
        <v>0</v>
      </c>
      <c r="P53" s="407">
        <f t="shared" si="5"/>
        <v>0</v>
      </c>
      <c r="Q53" s="407">
        <f t="shared" si="6"/>
        <v>0</v>
      </c>
    </row>
    <row r="54" spans="1:17" ht="20.25">
      <c r="A54" s="92">
        <v>167</v>
      </c>
      <c r="B54" s="92">
        <v>44102900</v>
      </c>
      <c r="C54" s="14" t="s">
        <v>54</v>
      </c>
      <c r="D54" s="332">
        <v>0</v>
      </c>
      <c r="E54" s="16">
        <v>0</v>
      </c>
      <c r="F54" s="128">
        <f t="shared" si="0"/>
        <v>0</v>
      </c>
      <c r="G54" s="333">
        <v>4</v>
      </c>
      <c r="H54" s="16">
        <v>1605</v>
      </c>
      <c r="I54" s="128">
        <f t="shared" si="1"/>
        <v>6420</v>
      </c>
      <c r="J54" s="15">
        <v>4</v>
      </c>
      <c r="K54" s="16">
        <v>1605</v>
      </c>
      <c r="L54" s="128">
        <f t="shared" si="2"/>
        <v>6420</v>
      </c>
      <c r="M54" s="395">
        <f t="shared" si="3"/>
        <v>0</v>
      </c>
      <c r="N54" s="16">
        <v>0</v>
      </c>
      <c r="O54" s="128">
        <f t="shared" si="4"/>
        <v>0</v>
      </c>
      <c r="P54" s="407">
        <f t="shared" si="5"/>
        <v>0</v>
      </c>
      <c r="Q54" s="407">
        <f t="shared" si="6"/>
        <v>0</v>
      </c>
    </row>
    <row r="55" spans="1:17" ht="20.25">
      <c r="A55" s="92">
        <v>167</v>
      </c>
      <c r="B55" s="92">
        <v>44102900</v>
      </c>
      <c r="C55" s="14" t="s">
        <v>54</v>
      </c>
      <c r="D55" s="332">
        <v>0</v>
      </c>
      <c r="E55" s="16">
        <v>0</v>
      </c>
      <c r="F55" s="128">
        <f t="shared" si="0"/>
        <v>0</v>
      </c>
      <c r="G55" s="333">
        <v>7</v>
      </c>
      <c r="H55" s="16">
        <v>1776.2</v>
      </c>
      <c r="I55" s="128">
        <f t="shared" si="1"/>
        <v>12433.4</v>
      </c>
      <c r="J55" s="15">
        <v>5</v>
      </c>
      <c r="K55" s="16">
        <v>1776.2</v>
      </c>
      <c r="L55" s="128">
        <f t="shared" si="2"/>
        <v>8881</v>
      </c>
      <c r="M55" s="395">
        <f t="shared" si="3"/>
        <v>2</v>
      </c>
      <c r="N55" s="16">
        <v>1776.2</v>
      </c>
      <c r="O55" s="128">
        <f t="shared" si="4"/>
        <v>3552.3999999999996</v>
      </c>
      <c r="P55" s="407">
        <f t="shared" si="5"/>
        <v>3552.3999999999996</v>
      </c>
      <c r="Q55" s="407">
        <f t="shared" si="6"/>
        <v>0</v>
      </c>
    </row>
    <row r="56" spans="1:17" ht="20.25">
      <c r="A56" s="92">
        <v>168</v>
      </c>
      <c r="B56" s="92">
        <v>44102900</v>
      </c>
      <c r="C56" s="14" t="s">
        <v>47</v>
      </c>
      <c r="D56" s="332">
        <v>6</v>
      </c>
      <c r="E56" s="16">
        <v>1647.8</v>
      </c>
      <c r="F56" s="128">
        <f t="shared" si="0"/>
        <v>9886.8</v>
      </c>
      <c r="G56" s="333">
        <v>1</v>
      </c>
      <c r="H56" s="16">
        <v>1647.8</v>
      </c>
      <c r="I56" s="128">
        <f t="shared" si="1"/>
        <v>1647.8</v>
      </c>
      <c r="J56" s="15">
        <v>5</v>
      </c>
      <c r="K56" s="16">
        <v>1647.8</v>
      </c>
      <c r="L56" s="128">
        <f t="shared" si="2"/>
        <v>8239</v>
      </c>
      <c r="M56" s="395">
        <f t="shared" si="3"/>
        <v>2</v>
      </c>
      <c r="N56" s="16">
        <v>1647.8</v>
      </c>
      <c r="O56" s="128">
        <f t="shared" si="4"/>
        <v>3295.5999999999985</v>
      </c>
      <c r="P56" s="407">
        <f t="shared" si="5"/>
        <v>3295.5999999999985</v>
      </c>
      <c r="Q56" s="407">
        <f t="shared" si="6"/>
        <v>0</v>
      </c>
    </row>
    <row r="57" spans="1:17" ht="20.25">
      <c r="A57" s="92">
        <v>168</v>
      </c>
      <c r="B57" s="91">
        <v>44102900</v>
      </c>
      <c r="C57" s="14" t="s">
        <v>47</v>
      </c>
      <c r="D57" s="332">
        <v>0</v>
      </c>
      <c r="E57" s="16">
        <v>0</v>
      </c>
      <c r="F57" s="128">
        <f t="shared" si="0"/>
        <v>0</v>
      </c>
      <c r="G57" s="333">
        <v>3</v>
      </c>
      <c r="H57" s="16">
        <v>1776.2</v>
      </c>
      <c r="I57" s="128">
        <f t="shared" si="1"/>
        <v>5328.6</v>
      </c>
      <c r="J57" s="15">
        <v>0</v>
      </c>
      <c r="K57" s="16">
        <v>0</v>
      </c>
      <c r="L57" s="128">
        <f t="shared" si="2"/>
        <v>0</v>
      </c>
      <c r="M57" s="395">
        <f t="shared" si="3"/>
        <v>3</v>
      </c>
      <c r="N57" s="16">
        <v>1776.2</v>
      </c>
      <c r="O57" s="128">
        <f t="shared" si="4"/>
        <v>5328.6</v>
      </c>
      <c r="P57" s="407">
        <f t="shared" si="5"/>
        <v>5328.6</v>
      </c>
      <c r="Q57" s="407">
        <f t="shared" si="6"/>
        <v>0</v>
      </c>
    </row>
    <row r="58" spans="1:17" ht="20.25">
      <c r="A58" s="92">
        <v>169</v>
      </c>
      <c r="B58" s="91">
        <v>44102900</v>
      </c>
      <c r="C58" s="14" t="s">
        <v>48</v>
      </c>
      <c r="D58" s="330">
        <v>6</v>
      </c>
      <c r="E58" s="329">
        <v>1647.8</v>
      </c>
      <c r="F58" s="128">
        <f t="shared" si="0"/>
        <v>9886.8</v>
      </c>
      <c r="G58" s="333">
        <v>0</v>
      </c>
      <c r="H58" s="16">
        <v>0</v>
      </c>
      <c r="I58" s="128">
        <f t="shared" si="1"/>
        <v>0</v>
      </c>
      <c r="J58" s="15">
        <v>6</v>
      </c>
      <c r="K58" s="16">
        <v>1647.2</v>
      </c>
      <c r="L58" s="128">
        <f t="shared" si="2"/>
        <v>9883.2</v>
      </c>
      <c r="M58" s="395">
        <f t="shared" si="3"/>
        <v>0</v>
      </c>
      <c r="N58" s="16">
        <v>0</v>
      </c>
      <c r="O58" s="128">
        <f t="shared" si="4"/>
        <v>3.599999999998545</v>
      </c>
      <c r="P58" s="407">
        <f t="shared" si="5"/>
        <v>3.599999999998545</v>
      </c>
      <c r="Q58" s="407">
        <f t="shared" si="6"/>
        <v>0</v>
      </c>
    </row>
    <row r="59" spans="1:17" ht="20.25">
      <c r="A59" s="92">
        <v>169</v>
      </c>
      <c r="B59" s="92">
        <v>44102900</v>
      </c>
      <c r="C59" s="135" t="s">
        <v>48</v>
      </c>
      <c r="D59" s="330">
        <v>0</v>
      </c>
      <c r="E59" s="329">
        <v>0</v>
      </c>
      <c r="F59" s="128">
        <f t="shared" si="0"/>
        <v>0</v>
      </c>
      <c r="G59" s="333">
        <v>4</v>
      </c>
      <c r="H59" s="16">
        <v>1776.2</v>
      </c>
      <c r="I59" s="128">
        <f t="shared" si="1"/>
        <v>7104.8</v>
      </c>
      <c r="J59" s="15">
        <v>0</v>
      </c>
      <c r="K59" s="16">
        <v>0</v>
      </c>
      <c r="L59" s="128">
        <f t="shared" si="2"/>
        <v>0</v>
      </c>
      <c r="M59" s="395">
        <f t="shared" si="3"/>
        <v>4</v>
      </c>
      <c r="N59" s="16">
        <v>1776.2</v>
      </c>
      <c r="O59" s="128">
        <f t="shared" si="4"/>
        <v>7104.8</v>
      </c>
      <c r="P59" s="407">
        <f t="shared" si="5"/>
        <v>7104.8</v>
      </c>
      <c r="Q59" s="407">
        <f t="shared" si="6"/>
        <v>0</v>
      </c>
    </row>
    <row r="60" spans="1:17" ht="20.25">
      <c r="A60" s="92">
        <v>170</v>
      </c>
      <c r="B60" s="92">
        <v>44102900</v>
      </c>
      <c r="C60" s="14" t="s">
        <v>49</v>
      </c>
      <c r="D60" s="332">
        <v>4</v>
      </c>
      <c r="E60" s="16">
        <v>1647.8</v>
      </c>
      <c r="F60" s="128">
        <f t="shared" si="0"/>
        <v>6591.2</v>
      </c>
      <c r="G60" s="333">
        <v>2</v>
      </c>
      <c r="H60" s="16">
        <v>1647.8</v>
      </c>
      <c r="I60" s="128">
        <f t="shared" si="1"/>
        <v>3295.6</v>
      </c>
      <c r="J60" s="15">
        <v>5</v>
      </c>
      <c r="K60" s="16">
        <v>1647.8</v>
      </c>
      <c r="L60" s="128">
        <f t="shared" si="2"/>
        <v>8239</v>
      </c>
      <c r="M60" s="395">
        <f t="shared" si="3"/>
        <v>1</v>
      </c>
      <c r="N60" s="16">
        <v>1647.8</v>
      </c>
      <c r="O60" s="128"/>
      <c r="P60" s="407">
        <f t="shared" si="5"/>
        <v>1647.7999999999993</v>
      </c>
      <c r="Q60" s="407">
        <f t="shared" si="6"/>
        <v>-1647.7999999999993</v>
      </c>
    </row>
    <row r="61" spans="1:17" ht="20.25">
      <c r="A61" s="92">
        <v>170</v>
      </c>
      <c r="B61" s="92">
        <v>44102900</v>
      </c>
      <c r="C61" s="14" t="s">
        <v>49</v>
      </c>
      <c r="D61" s="332">
        <v>0</v>
      </c>
      <c r="E61" s="16">
        <v>0</v>
      </c>
      <c r="F61" s="128">
        <v>0</v>
      </c>
      <c r="G61" s="333">
        <v>4</v>
      </c>
      <c r="H61" s="16">
        <v>1776.2</v>
      </c>
      <c r="I61" s="128">
        <f t="shared" si="1"/>
        <v>7104.8</v>
      </c>
      <c r="J61" s="15">
        <v>0</v>
      </c>
      <c r="K61" s="16">
        <v>0</v>
      </c>
      <c r="L61" s="128">
        <f t="shared" si="2"/>
        <v>0</v>
      </c>
      <c r="M61" s="395">
        <f t="shared" si="3"/>
        <v>4</v>
      </c>
      <c r="N61" s="16">
        <v>1776.2</v>
      </c>
      <c r="O61" s="128">
        <f>F61+I61-L61</f>
        <v>7104.8</v>
      </c>
      <c r="P61" s="407">
        <f t="shared" si="5"/>
        <v>7104.8</v>
      </c>
      <c r="Q61" s="407">
        <f t="shared" si="6"/>
        <v>0</v>
      </c>
    </row>
    <row r="62" spans="1:17" ht="20.25">
      <c r="A62" s="92">
        <v>171</v>
      </c>
      <c r="B62" s="92">
        <v>44102900</v>
      </c>
      <c r="C62" s="14" t="s">
        <v>50</v>
      </c>
      <c r="D62" s="332">
        <v>1</v>
      </c>
      <c r="E62" s="336">
        <v>4226.5</v>
      </c>
      <c r="F62" s="128">
        <f aca="true" t="shared" si="7" ref="F62:F121">D62*E62</f>
        <v>4226.5</v>
      </c>
      <c r="G62" s="333">
        <v>0</v>
      </c>
      <c r="H62" s="16">
        <v>0</v>
      </c>
      <c r="I62" s="128">
        <f t="shared" si="1"/>
        <v>0</v>
      </c>
      <c r="J62" s="15">
        <v>0</v>
      </c>
      <c r="K62" s="16">
        <v>0</v>
      </c>
      <c r="L62" s="128">
        <f t="shared" si="2"/>
        <v>0</v>
      </c>
      <c r="M62" s="395">
        <f t="shared" si="3"/>
        <v>1</v>
      </c>
      <c r="N62" s="16">
        <v>4226.5</v>
      </c>
      <c r="O62" s="128"/>
      <c r="P62" s="407">
        <f t="shared" si="5"/>
        <v>4226.5</v>
      </c>
      <c r="Q62" s="407">
        <f t="shared" si="6"/>
        <v>-4226.5</v>
      </c>
    </row>
    <row r="63" spans="1:17" ht="20.25">
      <c r="A63" s="92">
        <v>172</v>
      </c>
      <c r="B63" s="92">
        <v>44102900</v>
      </c>
      <c r="C63" s="14" t="s">
        <v>51</v>
      </c>
      <c r="D63" s="332">
        <v>1</v>
      </c>
      <c r="E63" s="16">
        <v>4226.5</v>
      </c>
      <c r="F63" s="128">
        <f t="shared" si="7"/>
        <v>4226.5</v>
      </c>
      <c r="G63" s="333">
        <v>0</v>
      </c>
      <c r="H63" s="16">
        <v>0</v>
      </c>
      <c r="I63" s="128">
        <f t="shared" si="1"/>
        <v>0</v>
      </c>
      <c r="J63" s="15">
        <v>0</v>
      </c>
      <c r="K63" s="16">
        <v>0</v>
      </c>
      <c r="L63" s="128">
        <f t="shared" si="2"/>
        <v>0</v>
      </c>
      <c r="M63" s="395">
        <f t="shared" si="3"/>
        <v>1</v>
      </c>
      <c r="N63" s="16">
        <v>4226.5</v>
      </c>
      <c r="O63" s="128"/>
      <c r="P63" s="407">
        <f t="shared" si="5"/>
        <v>4226.5</v>
      </c>
      <c r="Q63" s="407">
        <f t="shared" si="6"/>
        <v>-4226.5</v>
      </c>
    </row>
    <row r="64" spans="1:17" ht="20.25">
      <c r="A64" s="92">
        <v>173</v>
      </c>
      <c r="B64" s="92">
        <v>44102900</v>
      </c>
      <c r="C64" s="14" t="s">
        <v>52</v>
      </c>
      <c r="D64" s="332">
        <v>1</v>
      </c>
      <c r="E64" s="16">
        <v>5564</v>
      </c>
      <c r="F64" s="11">
        <f t="shared" si="7"/>
        <v>5564</v>
      </c>
      <c r="G64" s="333">
        <v>0</v>
      </c>
      <c r="H64" s="16">
        <v>0</v>
      </c>
      <c r="I64" s="128">
        <f t="shared" si="1"/>
        <v>0</v>
      </c>
      <c r="J64" s="15">
        <v>0</v>
      </c>
      <c r="K64" s="16">
        <v>0</v>
      </c>
      <c r="L64" s="128">
        <f t="shared" si="2"/>
        <v>0</v>
      </c>
      <c r="M64" s="395">
        <f t="shared" si="3"/>
        <v>1</v>
      </c>
      <c r="N64" s="16">
        <v>5564</v>
      </c>
      <c r="O64" s="128">
        <f aca="true" t="shared" si="8" ref="O64:O122">F64+I64-L64</f>
        <v>5564</v>
      </c>
      <c r="P64" s="407">
        <f t="shared" si="5"/>
        <v>5564</v>
      </c>
      <c r="Q64" s="407">
        <f t="shared" si="6"/>
        <v>0</v>
      </c>
    </row>
    <row r="65" spans="1:17" ht="20.25">
      <c r="A65" s="92">
        <v>174</v>
      </c>
      <c r="B65" s="92">
        <v>44102900</v>
      </c>
      <c r="C65" s="14" t="s">
        <v>53</v>
      </c>
      <c r="D65" s="332">
        <v>1</v>
      </c>
      <c r="E65" s="16">
        <v>5564</v>
      </c>
      <c r="F65" s="128">
        <f t="shared" si="7"/>
        <v>5564</v>
      </c>
      <c r="G65" s="333">
        <v>0</v>
      </c>
      <c r="H65" s="16">
        <v>0</v>
      </c>
      <c r="I65" s="128">
        <f t="shared" si="1"/>
        <v>0</v>
      </c>
      <c r="J65" s="15">
        <v>0</v>
      </c>
      <c r="K65" s="16">
        <v>0</v>
      </c>
      <c r="L65" s="128">
        <f t="shared" si="2"/>
        <v>0</v>
      </c>
      <c r="M65" s="395">
        <f t="shared" si="3"/>
        <v>1</v>
      </c>
      <c r="N65" s="16">
        <v>5564</v>
      </c>
      <c r="O65" s="128">
        <f t="shared" si="8"/>
        <v>5564</v>
      </c>
      <c r="P65" s="407">
        <f t="shared" si="5"/>
        <v>5564</v>
      </c>
      <c r="Q65" s="407">
        <f t="shared" si="6"/>
        <v>0</v>
      </c>
    </row>
    <row r="66" spans="1:17" ht="20.25">
      <c r="A66" s="92">
        <v>175</v>
      </c>
      <c r="B66" s="92">
        <v>44102900</v>
      </c>
      <c r="C66" s="14" t="s">
        <v>55</v>
      </c>
      <c r="D66" s="332">
        <v>1</v>
      </c>
      <c r="E66" s="16">
        <v>4226.5</v>
      </c>
      <c r="F66" s="128">
        <f t="shared" si="7"/>
        <v>4226.5</v>
      </c>
      <c r="G66" s="333">
        <v>0</v>
      </c>
      <c r="H66" s="16">
        <v>0</v>
      </c>
      <c r="I66" s="128">
        <f t="shared" si="1"/>
        <v>0</v>
      </c>
      <c r="J66" s="15">
        <v>0</v>
      </c>
      <c r="K66" s="16">
        <v>0</v>
      </c>
      <c r="L66" s="128">
        <f t="shared" si="2"/>
        <v>0</v>
      </c>
      <c r="M66" s="395">
        <f t="shared" si="3"/>
        <v>1</v>
      </c>
      <c r="N66" s="16">
        <v>4226.5</v>
      </c>
      <c r="O66" s="128">
        <f t="shared" si="8"/>
        <v>4226.5</v>
      </c>
      <c r="P66" s="407">
        <f t="shared" si="5"/>
        <v>4226.5</v>
      </c>
      <c r="Q66" s="407">
        <f t="shared" si="6"/>
        <v>0</v>
      </c>
    </row>
    <row r="67" spans="1:17" ht="20.25">
      <c r="A67" s="92">
        <v>176</v>
      </c>
      <c r="B67" s="92">
        <v>44102900</v>
      </c>
      <c r="C67" s="14" t="s">
        <v>56</v>
      </c>
      <c r="D67" s="332">
        <v>1</v>
      </c>
      <c r="E67" s="16">
        <v>4226.5</v>
      </c>
      <c r="F67" s="128">
        <f t="shared" si="7"/>
        <v>4226.5</v>
      </c>
      <c r="G67" s="333">
        <v>0</v>
      </c>
      <c r="H67" s="16">
        <v>0</v>
      </c>
      <c r="I67" s="128">
        <f t="shared" si="1"/>
        <v>0</v>
      </c>
      <c r="J67" s="15">
        <v>1</v>
      </c>
      <c r="K67" s="16">
        <v>4226.5</v>
      </c>
      <c r="L67" s="128">
        <f t="shared" si="2"/>
        <v>4226.5</v>
      </c>
      <c r="M67" s="395">
        <f t="shared" si="3"/>
        <v>0</v>
      </c>
      <c r="N67" s="16">
        <v>0</v>
      </c>
      <c r="O67" s="128">
        <f t="shared" si="8"/>
        <v>0</v>
      </c>
      <c r="P67" s="407">
        <f t="shared" si="5"/>
        <v>0</v>
      </c>
      <c r="Q67" s="407">
        <f t="shared" si="6"/>
        <v>0</v>
      </c>
    </row>
    <row r="68" spans="1:17" ht="20.25">
      <c r="A68" s="92">
        <v>176</v>
      </c>
      <c r="B68" s="92">
        <v>44102900</v>
      </c>
      <c r="C68" s="14" t="s">
        <v>56</v>
      </c>
      <c r="D68" s="332">
        <v>0</v>
      </c>
      <c r="E68" s="16">
        <v>0</v>
      </c>
      <c r="F68" s="128">
        <f t="shared" si="7"/>
        <v>0</v>
      </c>
      <c r="G68" s="333">
        <v>1</v>
      </c>
      <c r="H68" s="16">
        <v>4419.1</v>
      </c>
      <c r="I68" s="128">
        <f t="shared" si="1"/>
        <v>4419.1</v>
      </c>
      <c r="J68" s="15">
        <v>0</v>
      </c>
      <c r="K68" s="16">
        <v>0</v>
      </c>
      <c r="L68" s="128">
        <f t="shared" si="2"/>
        <v>0</v>
      </c>
      <c r="M68" s="395">
        <f t="shared" si="3"/>
        <v>1</v>
      </c>
      <c r="N68" s="16">
        <v>4419.1</v>
      </c>
      <c r="O68" s="128">
        <f t="shared" si="8"/>
        <v>4419.1</v>
      </c>
      <c r="P68" s="407">
        <f t="shared" si="5"/>
        <v>4419.1</v>
      </c>
      <c r="Q68" s="407">
        <f t="shared" si="6"/>
        <v>0</v>
      </c>
    </row>
    <row r="69" spans="1:17" ht="20.25">
      <c r="A69" s="92">
        <v>177</v>
      </c>
      <c r="B69" s="92">
        <v>44102900</v>
      </c>
      <c r="C69" s="14" t="s">
        <v>59</v>
      </c>
      <c r="D69" s="332">
        <v>1</v>
      </c>
      <c r="E69" s="16">
        <v>2193.5</v>
      </c>
      <c r="F69" s="128">
        <f t="shared" si="7"/>
        <v>2193.5</v>
      </c>
      <c r="G69" s="333">
        <v>24</v>
      </c>
      <c r="H69" s="16">
        <v>2193.5</v>
      </c>
      <c r="I69" s="128">
        <f t="shared" si="1"/>
        <v>52644</v>
      </c>
      <c r="J69" s="15">
        <v>25</v>
      </c>
      <c r="K69" s="16">
        <v>2193.5</v>
      </c>
      <c r="L69" s="128">
        <f t="shared" si="2"/>
        <v>54837.5</v>
      </c>
      <c r="M69" s="395">
        <f t="shared" si="3"/>
        <v>0</v>
      </c>
      <c r="N69" s="16">
        <v>0</v>
      </c>
      <c r="O69" s="128">
        <f t="shared" si="8"/>
        <v>0</v>
      </c>
      <c r="P69" s="407">
        <f t="shared" si="5"/>
        <v>0</v>
      </c>
      <c r="Q69" s="407">
        <f t="shared" si="6"/>
        <v>0</v>
      </c>
    </row>
    <row r="70" spans="1:17" ht="20.25">
      <c r="A70" s="92">
        <v>177</v>
      </c>
      <c r="B70" s="92">
        <v>44102900</v>
      </c>
      <c r="C70" s="14" t="s">
        <v>59</v>
      </c>
      <c r="D70" s="332">
        <v>0</v>
      </c>
      <c r="E70" s="16">
        <v>0</v>
      </c>
      <c r="F70" s="128">
        <f t="shared" si="7"/>
        <v>0</v>
      </c>
      <c r="G70" s="333">
        <v>10</v>
      </c>
      <c r="H70" s="16">
        <v>1926</v>
      </c>
      <c r="I70" s="128">
        <f t="shared" si="1"/>
        <v>19260</v>
      </c>
      <c r="J70" s="15">
        <v>10</v>
      </c>
      <c r="K70" s="16">
        <v>1926</v>
      </c>
      <c r="L70" s="128">
        <f t="shared" si="2"/>
        <v>19260</v>
      </c>
      <c r="M70" s="395">
        <f t="shared" si="3"/>
        <v>0</v>
      </c>
      <c r="N70" s="16">
        <v>0</v>
      </c>
      <c r="O70" s="128">
        <f t="shared" si="8"/>
        <v>0</v>
      </c>
      <c r="P70" s="407">
        <f t="shared" si="5"/>
        <v>0</v>
      </c>
      <c r="Q70" s="407">
        <f t="shared" si="6"/>
        <v>0</v>
      </c>
    </row>
    <row r="71" spans="1:17" ht="20.25">
      <c r="A71" s="13">
        <v>178</v>
      </c>
      <c r="B71" s="92">
        <v>44102900</v>
      </c>
      <c r="C71" s="14" t="s">
        <v>60</v>
      </c>
      <c r="D71" s="332">
        <v>8</v>
      </c>
      <c r="E71" s="16">
        <v>1166.3</v>
      </c>
      <c r="F71" s="128">
        <f t="shared" si="7"/>
        <v>9330.4</v>
      </c>
      <c r="G71" s="333">
        <v>16</v>
      </c>
      <c r="H71" s="16">
        <v>1166.3</v>
      </c>
      <c r="I71" s="128">
        <f t="shared" si="1"/>
        <v>18660.8</v>
      </c>
      <c r="J71" s="15">
        <v>24</v>
      </c>
      <c r="K71" s="16">
        <v>1166.3</v>
      </c>
      <c r="L71" s="128">
        <f t="shared" si="2"/>
        <v>27991.199999999997</v>
      </c>
      <c r="M71" s="395">
        <f t="shared" si="3"/>
        <v>0</v>
      </c>
      <c r="N71" s="16">
        <v>0</v>
      </c>
      <c r="O71" s="128">
        <f t="shared" si="8"/>
        <v>0</v>
      </c>
      <c r="P71" s="407">
        <f t="shared" si="5"/>
        <v>0</v>
      </c>
      <c r="Q71" s="407">
        <f t="shared" si="6"/>
        <v>0</v>
      </c>
    </row>
    <row r="72" spans="1:17" ht="20.25">
      <c r="A72" s="13">
        <v>178</v>
      </c>
      <c r="B72" s="92">
        <v>44102900</v>
      </c>
      <c r="C72" s="14" t="s">
        <v>60</v>
      </c>
      <c r="D72" s="332">
        <v>0</v>
      </c>
      <c r="E72" s="16">
        <v>0</v>
      </c>
      <c r="F72" s="128">
        <f t="shared" si="7"/>
        <v>0</v>
      </c>
      <c r="G72" s="333">
        <v>6</v>
      </c>
      <c r="H72" s="16">
        <v>1063.58</v>
      </c>
      <c r="I72" s="128">
        <f aca="true" t="shared" si="9" ref="I72:I121">G72*H72</f>
        <v>6381.48</v>
      </c>
      <c r="J72" s="15">
        <v>3</v>
      </c>
      <c r="K72" s="16">
        <v>1063.58</v>
      </c>
      <c r="L72" s="128">
        <f aca="true" t="shared" si="10" ref="L72:L121">J72*K72</f>
        <v>3190.74</v>
      </c>
      <c r="M72" s="395">
        <f aca="true" t="shared" si="11" ref="M72:M121">D72+G72-J72</f>
        <v>3</v>
      </c>
      <c r="N72" s="16">
        <v>1063.58</v>
      </c>
      <c r="O72" s="128">
        <f t="shared" si="8"/>
        <v>3190.74</v>
      </c>
      <c r="P72" s="407">
        <f aca="true" t="shared" si="12" ref="P72:P135">(D72*E72)+(G72*H72)-(J72*K72)</f>
        <v>3190.74</v>
      </c>
      <c r="Q72" s="407">
        <f aca="true" t="shared" si="13" ref="Q72:Q135">O72-P72</f>
        <v>0</v>
      </c>
    </row>
    <row r="73" spans="1:17" ht="20.25">
      <c r="A73" s="92">
        <v>179</v>
      </c>
      <c r="B73" s="92">
        <v>44102900</v>
      </c>
      <c r="C73" s="14" t="s">
        <v>61</v>
      </c>
      <c r="D73" s="332">
        <v>3</v>
      </c>
      <c r="E73" s="16">
        <v>823.9</v>
      </c>
      <c r="F73" s="128">
        <f t="shared" si="7"/>
        <v>2471.7</v>
      </c>
      <c r="G73" s="333">
        <v>0</v>
      </c>
      <c r="H73" s="16">
        <v>0</v>
      </c>
      <c r="I73" s="128">
        <f t="shared" si="9"/>
        <v>0</v>
      </c>
      <c r="J73" s="15">
        <v>0</v>
      </c>
      <c r="K73" s="16">
        <v>0</v>
      </c>
      <c r="L73" s="128">
        <f t="shared" si="10"/>
        <v>0</v>
      </c>
      <c r="M73" s="395">
        <f t="shared" si="11"/>
        <v>3</v>
      </c>
      <c r="N73" s="16">
        <v>823.9</v>
      </c>
      <c r="O73" s="128">
        <f t="shared" si="8"/>
        <v>2471.7</v>
      </c>
      <c r="P73" s="407">
        <f t="shared" si="12"/>
        <v>2471.7</v>
      </c>
      <c r="Q73" s="407">
        <f t="shared" si="13"/>
        <v>0</v>
      </c>
    </row>
    <row r="74" spans="1:17" ht="20.25">
      <c r="A74" s="92">
        <v>180</v>
      </c>
      <c r="B74" s="92">
        <v>44102900</v>
      </c>
      <c r="C74" s="14" t="s">
        <v>62</v>
      </c>
      <c r="D74" s="332">
        <v>3</v>
      </c>
      <c r="E74" s="16">
        <v>684.8</v>
      </c>
      <c r="F74" s="128">
        <f t="shared" si="7"/>
        <v>2054.3999999999996</v>
      </c>
      <c r="G74" s="333">
        <v>0</v>
      </c>
      <c r="H74" s="16">
        <v>0</v>
      </c>
      <c r="I74" s="128">
        <f t="shared" si="9"/>
        <v>0</v>
      </c>
      <c r="J74" s="15">
        <v>0</v>
      </c>
      <c r="K74" s="16">
        <v>0</v>
      </c>
      <c r="L74" s="128">
        <f t="shared" si="10"/>
        <v>0</v>
      </c>
      <c r="M74" s="395">
        <f t="shared" si="11"/>
        <v>3</v>
      </c>
      <c r="N74" s="16">
        <v>684.8</v>
      </c>
      <c r="O74" s="128">
        <f t="shared" si="8"/>
        <v>2054.3999999999996</v>
      </c>
      <c r="P74" s="407">
        <f t="shared" si="12"/>
        <v>2054.3999999999996</v>
      </c>
      <c r="Q74" s="407">
        <f t="shared" si="13"/>
        <v>0</v>
      </c>
    </row>
    <row r="75" spans="1:17" ht="20.25">
      <c r="A75" s="92">
        <v>181</v>
      </c>
      <c r="B75" s="92">
        <v>44102900</v>
      </c>
      <c r="C75" s="14" t="s">
        <v>63</v>
      </c>
      <c r="D75" s="332">
        <v>6</v>
      </c>
      <c r="E75" s="16">
        <v>1016.5</v>
      </c>
      <c r="F75" s="128">
        <f t="shared" si="7"/>
        <v>6099</v>
      </c>
      <c r="G75" s="333">
        <v>17</v>
      </c>
      <c r="H75" s="16">
        <v>1016.5</v>
      </c>
      <c r="I75" s="128">
        <f t="shared" si="9"/>
        <v>17280.5</v>
      </c>
      <c r="J75" s="15">
        <v>22</v>
      </c>
      <c r="K75" s="16">
        <v>1016.5</v>
      </c>
      <c r="L75" s="128">
        <f t="shared" si="10"/>
        <v>22363</v>
      </c>
      <c r="M75" s="395">
        <f t="shared" si="11"/>
        <v>1</v>
      </c>
      <c r="N75" s="16">
        <v>1016.5</v>
      </c>
      <c r="O75" s="128">
        <f t="shared" si="8"/>
        <v>1016.5</v>
      </c>
      <c r="P75" s="407">
        <f t="shared" si="12"/>
        <v>1016.5</v>
      </c>
      <c r="Q75" s="407">
        <f t="shared" si="13"/>
        <v>0</v>
      </c>
    </row>
    <row r="76" spans="1:17" ht="20.25">
      <c r="A76" s="13">
        <v>181</v>
      </c>
      <c r="B76" s="92">
        <v>44102900</v>
      </c>
      <c r="C76" s="14" t="s">
        <v>63</v>
      </c>
      <c r="D76" s="332">
        <v>0</v>
      </c>
      <c r="E76" s="16">
        <v>0</v>
      </c>
      <c r="F76" s="11">
        <f t="shared" si="7"/>
        <v>0</v>
      </c>
      <c r="G76" s="333">
        <v>6</v>
      </c>
      <c r="H76" s="16">
        <v>1048.6</v>
      </c>
      <c r="I76" s="128">
        <f t="shared" si="9"/>
        <v>6291.599999999999</v>
      </c>
      <c r="J76" s="15">
        <v>0</v>
      </c>
      <c r="K76" s="16">
        <v>0</v>
      </c>
      <c r="L76" s="128">
        <f t="shared" si="10"/>
        <v>0</v>
      </c>
      <c r="M76" s="395">
        <f t="shared" si="11"/>
        <v>6</v>
      </c>
      <c r="N76" s="16">
        <v>1048.6</v>
      </c>
      <c r="O76" s="128">
        <f t="shared" si="8"/>
        <v>6291.599999999999</v>
      </c>
      <c r="P76" s="407">
        <f t="shared" si="12"/>
        <v>6291.599999999999</v>
      </c>
      <c r="Q76" s="407">
        <f t="shared" si="13"/>
        <v>0</v>
      </c>
    </row>
    <row r="77" spans="1:17" ht="20.25">
      <c r="A77" s="13">
        <v>182</v>
      </c>
      <c r="B77" s="92">
        <v>44102900</v>
      </c>
      <c r="C77" s="14" t="s">
        <v>64</v>
      </c>
      <c r="D77" s="332">
        <v>9</v>
      </c>
      <c r="E77" s="16">
        <v>909.5</v>
      </c>
      <c r="F77" s="128">
        <f t="shared" si="7"/>
        <v>8185.5</v>
      </c>
      <c r="G77" s="333">
        <v>10</v>
      </c>
      <c r="H77" s="16">
        <v>909.5</v>
      </c>
      <c r="I77" s="128">
        <f t="shared" si="9"/>
        <v>9095</v>
      </c>
      <c r="J77" s="15">
        <v>18</v>
      </c>
      <c r="K77" s="16">
        <v>909.5</v>
      </c>
      <c r="L77" s="128">
        <f t="shared" si="10"/>
        <v>16371</v>
      </c>
      <c r="M77" s="395">
        <f t="shared" si="11"/>
        <v>1</v>
      </c>
      <c r="N77" s="16">
        <v>909.5</v>
      </c>
      <c r="O77" s="128">
        <f t="shared" si="8"/>
        <v>909.5</v>
      </c>
      <c r="P77" s="407">
        <f t="shared" si="12"/>
        <v>909.5</v>
      </c>
      <c r="Q77" s="407">
        <f t="shared" si="13"/>
        <v>0</v>
      </c>
    </row>
    <row r="78" spans="1:17" ht="20.25">
      <c r="A78" s="92">
        <v>183</v>
      </c>
      <c r="B78" s="92">
        <v>44102900</v>
      </c>
      <c r="C78" s="14" t="s">
        <v>65</v>
      </c>
      <c r="D78" s="332">
        <v>2</v>
      </c>
      <c r="E78" s="16">
        <v>4119.5</v>
      </c>
      <c r="F78" s="128">
        <f t="shared" si="7"/>
        <v>8239</v>
      </c>
      <c r="G78" s="333">
        <v>4</v>
      </c>
      <c r="H78" s="16">
        <v>4119.5</v>
      </c>
      <c r="I78" s="128">
        <f t="shared" si="9"/>
        <v>16478</v>
      </c>
      <c r="J78" s="15">
        <v>6</v>
      </c>
      <c r="K78" s="16">
        <v>4119.5</v>
      </c>
      <c r="L78" s="128">
        <f t="shared" si="10"/>
        <v>24717</v>
      </c>
      <c r="M78" s="395">
        <f t="shared" si="11"/>
        <v>0</v>
      </c>
      <c r="N78" s="16">
        <v>0</v>
      </c>
      <c r="O78" s="128">
        <f t="shared" si="8"/>
        <v>0</v>
      </c>
      <c r="P78" s="407">
        <f t="shared" si="12"/>
        <v>0</v>
      </c>
      <c r="Q78" s="407">
        <f t="shared" si="13"/>
        <v>0</v>
      </c>
    </row>
    <row r="79" spans="1:17" ht="20.25">
      <c r="A79" s="91">
        <v>183</v>
      </c>
      <c r="B79" s="92">
        <v>44102900</v>
      </c>
      <c r="C79" s="14" t="s">
        <v>65</v>
      </c>
      <c r="D79" s="332">
        <v>0</v>
      </c>
      <c r="E79" s="16">
        <v>0</v>
      </c>
      <c r="F79" s="128">
        <f t="shared" si="7"/>
        <v>0</v>
      </c>
      <c r="G79" s="333">
        <v>2</v>
      </c>
      <c r="H79" s="16">
        <v>3975.05</v>
      </c>
      <c r="I79" s="128">
        <f t="shared" si="9"/>
        <v>7950.1</v>
      </c>
      <c r="J79" s="15">
        <v>1</v>
      </c>
      <c r="K79" s="16">
        <v>3975.05</v>
      </c>
      <c r="L79" s="128">
        <f t="shared" si="10"/>
        <v>3975.05</v>
      </c>
      <c r="M79" s="395">
        <f t="shared" si="11"/>
        <v>1</v>
      </c>
      <c r="N79" s="16">
        <v>3975.05</v>
      </c>
      <c r="O79" s="128">
        <f t="shared" si="8"/>
        <v>3975.05</v>
      </c>
      <c r="P79" s="407">
        <f t="shared" si="12"/>
        <v>3975.05</v>
      </c>
      <c r="Q79" s="407">
        <f t="shared" si="13"/>
        <v>0</v>
      </c>
    </row>
    <row r="80" spans="1:17" ht="20.25">
      <c r="A80" s="91">
        <v>184</v>
      </c>
      <c r="B80" s="92">
        <v>44102900</v>
      </c>
      <c r="C80" s="14" t="s">
        <v>66</v>
      </c>
      <c r="D80" s="332">
        <v>3</v>
      </c>
      <c r="E80" s="16">
        <v>1139.55</v>
      </c>
      <c r="F80" s="128">
        <f t="shared" si="7"/>
        <v>3418.6499999999996</v>
      </c>
      <c r="G80" s="333">
        <v>0</v>
      </c>
      <c r="H80" s="16">
        <v>0</v>
      </c>
      <c r="I80" s="128">
        <f t="shared" si="9"/>
        <v>0</v>
      </c>
      <c r="J80" s="15">
        <v>3</v>
      </c>
      <c r="K80" s="16">
        <v>1139.55</v>
      </c>
      <c r="L80" s="128">
        <f t="shared" si="10"/>
        <v>3418.6499999999996</v>
      </c>
      <c r="M80" s="395">
        <f t="shared" si="11"/>
        <v>0</v>
      </c>
      <c r="N80" s="16">
        <v>0</v>
      </c>
      <c r="O80" s="128">
        <f t="shared" si="8"/>
        <v>0</v>
      </c>
      <c r="P80" s="407">
        <f t="shared" si="12"/>
        <v>0</v>
      </c>
      <c r="Q80" s="407">
        <f t="shared" si="13"/>
        <v>0</v>
      </c>
    </row>
    <row r="81" spans="1:17" ht="20.25">
      <c r="A81" s="91">
        <v>184</v>
      </c>
      <c r="B81" s="92">
        <v>44102900</v>
      </c>
      <c r="C81" s="14" t="s">
        <v>66</v>
      </c>
      <c r="D81" s="332">
        <v>0</v>
      </c>
      <c r="E81" s="16">
        <v>0</v>
      </c>
      <c r="F81" s="128">
        <f t="shared" si="7"/>
        <v>0</v>
      </c>
      <c r="G81" s="333">
        <v>1</v>
      </c>
      <c r="H81" s="16">
        <v>1134.2</v>
      </c>
      <c r="I81" s="128">
        <f t="shared" si="9"/>
        <v>1134.2</v>
      </c>
      <c r="J81" s="15">
        <v>1</v>
      </c>
      <c r="K81" s="16">
        <v>1134.2</v>
      </c>
      <c r="L81" s="128">
        <f t="shared" si="10"/>
        <v>1134.2</v>
      </c>
      <c r="M81" s="395">
        <f t="shared" si="11"/>
        <v>0</v>
      </c>
      <c r="N81" s="16"/>
      <c r="O81" s="128">
        <f t="shared" si="8"/>
        <v>0</v>
      </c>
      <c r="P81" s="407">
        <f t="shared" si="12"/>
        <v>0</v>
      </c>
      <c r="Q81" s="407">
        <f t="shared" si="13"/>
        <v>0</v>
      </c>
    </row>
    <row r="82" spans="1:17" ht="20.25">
      <c r="A82" s="92">
        <v>184</v>
      </c>
      <c r="B82" s="92">
        <v>44102900</v>
      </c>
      <c r="C82" s="14" t="s">
        <v>66</v>
      </c>
      <c r="D82" s="332">
        <v>0</v>
      </c>
      <c r="E82" s="16">
        <v>0</v>
      </c>
      <c r="F82" s="128">
        <f t="shared" si="7"/>
        <v>0</v>
      </c>
      <c r="G82" s="333">
        <v>3</v>
      </c>
      <c r="H82" s="16">
        <v>935.18</v>
      </c>
      <c r="I82" s="128">
        <f t="shared" si="9"/>
        <v>2805.54</v>
      </c>
      <c r="J82" s="15">
        <v>0</v>
      </c>
      <c r="K82" s="16">
        <v>0</v>
      </c>
      <c r="L82" s="128">
        <f t="shared" si="10"/>
        <v>0</v>
      </c>
      <c r="M82" s="395">
        <f t="shared" si="11"/>
        <v>3</v>
      </c>
      <c r="N82" s="16">
        <v>935.18</v>
      </c>
      <c r="O82" s="128">
        <f t="shared" si="8"/>
        <v>2805.54</v>
      </c>
      <c r="P82" s="407">
        <f t="shared" si="12"/>
        <v>2805.54</v>
      </c>
      <c r="Q82" s="407">
        <f t="shared" si="13"/>
        <v>0</v>
      </c>
    </row>
    <row r="83" spans="1:17" ht="20.25">
      <c r="A83" s="91">
        <v>185</v>
      </c>
      <c r="B83" s="92">
        <v>44102900</v>
      </c>
      <c r="C83" s="14" t="s">
        <v>67</v>
      </c>
      <c r="D83" s="332">
        <v>2</v>
      </c>
      <c r="E83" s="16">
        <v>2878.3</v>
      </c>
      <c r="F83" s="128">
        <f t="shared" si="7"/>
        <v>5756.6</v>
      </c>
      <c r="G83" s="333">
        <v>8</v>
      </c>
      <c r="H83" s="16">
        <v>2878.3</v>
      </c>
      <c r="I83" s="128">
        <f t="shared" si="9"/>
        <v>23026.4</v>
      </c>
      <c r="J83" s="15">
        <v>10</v>
      </c>
      <c r="K83" s="16">
        <v>2878.3</v>
      </c>
      <c r="L83" s="128">
        <f t="shared" si="10"/>
        <v>28783</v>
      </c>
      <c r="M83" s="395">
        <f t="shared" si="11"/>
        <v>0</v>
      </c>
      <c r="N83" s="16">
        <v>0</v>
      </c>
      <c r="O83" s="128">
        <f t="shared" si="8"/>
        <v>0</v>
      </c>
      <c r="P83" s="407">
        <f t="shared" si="12"/>
        <v>0</v>
      </c>
      <c r="Q83" s="407">
        <f t="shared" si="13"/>
        <v>0</v>
      </c>
    </row>
    <row r="84" spans="1:17" ht="20.25">
      <c r="A84" s="91">
        <v>185</v>
      </c>
      <c r="B84" s="92">
        <v>44102900</v>
      </c>
      <c r="C84" s="14" t="s">
        <v>67</v>
      </c>
      <c r="D84" s="332">
        <v>0</v>
      </c>
      <c r="E84" s="16">
        <v>0</v>
      </c>
      <c r="F84" s="128">
        <f t="shared" si="7"/>
        <v>0</v>
      </c>
      <c r="G84" s="333">
        <v>3</v>
      </c>
      <c r="H84" s="16">
        <v>2675</v>
      </c>
      <c r="I84" s="128">
        <f t="shared" si="9"/>
        <v>8025</v>
      </c>
      <c r="J84" s="15">
        <v>3</v>
      </c>
      <c r="K84" s="16">
        <v>2675</v>
      </c>
      <c r="L84" s="128">
        <f t="shared" si="10"/>
        <v>8025</v>
      </c>
      <c r="M84" s="395">
        <f t="shared" si="11"/>
        <v>0</v>
      </c>
      <c r="N84" s="16">
        <v>0</v>
      </c>
      <c r="O84" s="128">
        <f t="shared" si="8"/>
        <v>0</v>
      </c>
      <c r="P84" s="407">
        <f t="shared" si="12"/>
        <v>0</v>
      </c>
      <c r="Q84" s="407">
        <f t="shared" si="13"/>
        <v>0</v>
      </c>
    </row>
    <row r="85" spans="1:17" ht="20.25">
      <c r="A85" s="91">
        <v>186</v>
      </c>
      <c r="B85" s="92">
        <v>44102900</v>
      </c>
      <c r="C85" s="14" t="s">
        <v>68</v>
      </c>
      <c r="D85" s="332">
        <v>0</v>
      </c>
      <c r="E85" s="16">
        <v>0</v>
      </c>
      <c r="F85" s="128">
        <f t="shared" si="7"/>
        <v>0</v>
      </c>
      <c r="G85" s="333">
        <v>15</v>
      </c>
      <c r="H85" s="16">
        <v>4860</v>
      </c>
      <c r="I85" s="128">
        <f t="shared" si="9"/>
        <v>72900</v>
      </c>
      <c r="J85" s="15">
        <v>15</v>
      </c>
      <c r="K85" s="16">
        <v>4860</v>
      </c>
      <c r="L85" s="128">
        <f t="shared" si="10"/>
        <v>72900</v>
      </c>
      <c r="M85" s="395">
        <f t="shared" si="11"/>
        <v>0</v>
      </c>
      <c r="N85" s="16">
        <v>0</v>
      </c>
      <c r="O85" s="128">
        <f t="shared" si="8"/>
        <v>0</v>
      </c>
      <c r="P85" s="407">
        <f t="shared" si="12"/>
        <v>0</v>
      </c>
      <c r="Q85" s="407">
        <f t="shared" si="13"/>
        <v>0</v>
      </c>
    </row>
    <row r="86" spans="1:17" ht="20.25">
      <c r="A86" s="91">
        <v>187</v>
      </c>
      <c r="B86" s="92">
        <v>44102900</v>
      </c>
      <c r="C86" s="11" t="s">
        <v>289</v>
      </c>
      <c r="D86" s="332">
        <v>10</v>
      </c>
      <c r="E86" s="16">
        <v>2086.5</v>
      </c>
      <c r="F86" s="128">
        <f t="shared" si="7"/>
        <v>20865</v>
      </c>
      <c r="G86" s="333">
        <v>0</v>
      </c>
      <c r="H86" s="16">
        <v>0</v>
      </c>
      <c r="I86" s="128">
        <f t="shared" si="9"/>
        <v>0</v>
      </c>
      <c r="J86" s="333">
        <v>3</v>
      </c>
      <c r="K86" s="16">
        <v>2086.5</v>
      </c>
      <c r="L86" s="128">
        <f t="shared" si="10"/>
        <v>6259.5</v>
      </c>
      <c r="M86" s="395">
        <f t="shared" si="11"/>
        <v>7</v>
      </c>
      <c r="N86" s="16">
        <v>2086.5</v>
      </c>
      <c r="O86" s="128">
        <f t="shared" si="8"/>
        <v>14605.5</v>
      </c>
      <c r="P86" s="407">
        <f t="shared" si="12"/>
        <v>14605.5</v>
      </c>
      <c r="Q86" s="407">
        <f t="shared" si="13"/>
        <v>0</v>
      </c>
    </row>
    <row r="87" spans="1:17" ht="20.25">
      <c r="A87" s="91">
        <v>188</v>
      </c>
      <c r="B87" s="92">
        <v>44102900</v>
      </c>
      <c r="C87" s="11" t="s">
        <v>290</v>
      </c>
      <c r="D87" s="332">
        <v>2</v>
      </c>
      <c r="E87" s="16">
        <v>1433.8</v>
      </c>
      <c r="F87" s="128">
        <f t="shared" si="7"/>
        <v>2867.6</v>
      </c>
      <c r="G87" s="338">
        <v>0</v>
      </c>
      <c r="H87" s="329">
        <v>0</v>
      </c>
      <c r="I87" s="128">
        <f t="shared" si="9"/>
        <v>0</v>
      </c>
      <c r="J87" s="338">
        <v>2</v>
      </c>
      <c r="K87" s="329">
        <v>1433.8</v>
      </c>
      <c r="L87" s="128">
        <f t="shared" si="10"/>
        <v>2867.6</v>
      </c>
      <c r="M87" s="395">
        <f t="shared" si="11"/>
        <v>0</v>
      </c>
      <c r="N87" s="329">
        <v>0</v>
      </c>
      <c r="O87" s="128">
        <f t="shared" si="8"/>
        <v>0</v>
      </c>
      <c r="P87" s="407">
        <f t="shared" si="12"/>
        <v>0</v>
      </c>
      <c r="Q87" s="407">
        <f t="shared" si="13"/>
        <v>0</v>
      </c>
    </row>
    <row r="88" spans="1:17" ht="20.25">
      <c r="A88" s="91">
        <v>188</v>
      </c>
      <c r="B88" s="92">
        <v>44102900</v>
      </c>
      <c r="C88" s="11" t="s">
        <v>290</v>
      </c>
      <c r="D88" s="332">
        <v>0</v>
      </c>
      <c r="E88" s="16">
        <v>0</v>
      </c>
      <c r="F88" s="128">
        <f t="shared" si="7"/>
        <v>0</v>
      </c>
      <c r="G88" s="15">
        <v>4</v>
      </c>
      <c r="H88" s="16">
        <v>1583.6</v>
      </c>
      <c r="I88" s="128">
        <f t="shared" si="9"/>
        <v>6334.4</v>
      </c>
      <c r="J88" s="15">
        <v>0</v>
      </c>
      <c r="K88" s="16">
        <v>0</v>
      </c>
      <c r="L88" s="128">
        <f t="shared" si="10"/>
        <v>0</v>
      </c>
      <c r="M88" s="395">
        <f t="shared" si="11"/>
        <v>4</v>
      </c>
      <c r="N88" s="16">
        <v>1583.6</v>
      </c>
      <c r="O88" s="128">
        <f t="shared" si="8"/>
        <v>6334.4</v>
      </c>
      <c r="P88" s="407">
        <f t="shared" si="12"/>
        <v>6334.4</v>
      </c>
      <c r="Q88" s="407">
        <f t="shared" si="13"/>
        <v>0</v>
      </c>
    </row>
    <row r="89" spans="1:17" ht="20.25">
      <c r="A89" s="91">
        <v>189</v>
      </c>
      <c r="B89" s="92">
        <v>44102900</v>
      </c>
      <c r="C89" s="11" t="s">
        <v>291</v>
      </c>
      <c r="D89" s="332">
        <v>3</v>
      </c>
      <c r="E89" s="16">
        <v>1433.8</v>
      </c>
      <c r="F89" s="128">
        <f t="shared" si="7"/>
        <v>4301.4</v>
      </c>
      <c r="G89" s="15"/>
      <c r="H89" s="16">
        <v>0</v>
      </c>
      <c r="I89" s="128">
        <f t="shared" si="9"/>
        <v>0</v>
      </c>
      <c r="J89" s="15">
        <v>1</v>
      </c>
      <c r="K89" s="16">
        <v>1433.8</v>
      </c>
      <c r="L89" s="128">
        <f t="shared" si="10"/>
        <v>1433.8</v>
      </c>
      <c r="M89" s="395">
        <f t="shared" si="11"/>
        <v>2</v>
      </c>
      <c r="N89" s="16">
        <v>1433.8</v>
      </c>
      <c r="O89" s="128">
        <f t="shared" si="8"/>
        <v>2867.5999999999995</v>
      </c>
      <c r="P89" s="407">
        <f t="shared" si="12"/>
        <v>2867.5999999999995</v>
      </c>
      <c r="Q89" s="407">
        <f t="shared" si="13"/>
        <v>0</v>
      </c>
    </row>
    <row r="90" spans="1:17" ht="20.25">
      <c r="A90" s="91">
        <v>190</v>
      </c>
      <c r="B90" s="92">
        <v>44102900</v>
      </c>
      <c r="C90" s="11" t="s">
        <v>292</v>
      </c>
      <c r="D90" s="332">
        <v>3</v>
      </c>
      <c r="E90" s="16">
        <v>1433.8</v>
      </c>
      <c r="F90" s="128">
        <f t="shared" si="7"/>
        <v>4301.4</v>
      </c>
      <c r="G90" s="338">
        <v>0</v>
      </c>
      <c r="H90" s="329">
        <v>0</v>
      </c>
      <c r="I90" s="128">
        <f t="shared" si="9"/>
        <v>0</v>
      </c>
      <c r="J90" s="338">
        <v>1</v>
      </c>
      <c r="K90" s="329">
        <v>1433.8</v>
      </c>
      <c r="L90" s="128">
        <f t="shared" si="10"/>
        <v>1433.8</v>
      </c>
      <c r="M90" s="395">
        <f t="shared" si="11"/>
        <v>2</v>
      </c>
      <c r="N90" s="329">
        <v>1433.8</v>
      </c>
      <c r="O90" s="128">
        <f t="shared" si="8"/>
        <v>2867.5999999999995</v>
      </c>
      <c r="P90" s="407">
        <f t="shared" si="12"/>
        <v>2867.5999999999995</v>
      </c>
      <c r="Q90" s="407">
        <f t="shared" si="13"/>
        <v>0</v>
      </c>
    </row>
    <row r="91" spans="1:17" ht="20.25">
      <c r="A91" s="91">
        <v>191</v>
      </c>
      <c r="B91" s="92">
        <v>44102900</v>
      </c>
      <c r="C91" s="11" t="s">
        <v>293</v>
      </c>
      <c r="D91" s="332">
        <v>4</v>
      </c>
      <c r="E91" s="16">
        <v>1433.8</v>
      </c>
      <c r="F91" s="128">
        <f t="shared" si="7"/>
        <v>5735.2</v>
      </c>
      <c r="G91" s="338">
        <v>0</v>
      </c>
      <c r="H91" s="329">
        <v>0</v>
      </c>
      <c r="I91" s="128">
        <f t="shared" si="9"/>
        <v>0</v>
      </c>
      <c r="J91" s="338">
        <v>3</v>
      </c>
      <c r="K91" s="329">
        <v>1433.8</v>
      </c>
      <c r="L91" s="128">
        <f t="shared" si="10"/>
        <v>4301.4</v>
      </c>
      <c r="M91" s="395">
        <f t="shared" si="11"/>
        <v>1</v>
      </c>
      <c r="N91" s="329">
        <v>1433.8</v>
      </c>
      <c r="O91" s="128">
        <f t="shared" si="8"/>
        <v>1433.8000000000002</v>
      </c>
      <c r="P91" s="407">
        <f t="shared" si="12"/>
        <v>1433.8000000000002</v>
      </c>
      <c r="Q91" s="407">
        <f t="shared" si="13"/>
        <v>0</v>
      </c>
    </row>
    <row r="92" spans="1:17" ht="20.25">
      <c r="A92" s="91">
        <v>192</v>
      </c>
      <c r="B92" s="92">
        <v>44102900</v>
      </c>
      <c r="C92" s="11" t="s">
        <v>294</v>
      </c>
      <c r="D92" s="332">
        <v>3</v>
      </c>
      <c r="E92" s="16">
        <v>1433.8</v>
      </c>
      <c r="F92" s="11">
        <f t="shared" si="7"/>
        <v>4301.4</v>
      </c>
      <c r="G92" s="333">
        <v>0</v>
      </c>
      <c r="H92" s="16">
        <v>0</v>
      </c>
      <c r="I92" s="128">
        <f t="shared" si="9"/>
        <v>0</v>
      </c>
      <c r="J92" s="333">
        <v>1</v>
      </c>
      <c r="K92" s="16">
        <v>1433.8</v>
      </c>
      <c r="L92" s="128">
        <f t="shared" si="10"/>
        <v>1433.8</v>
      </c>
      <c r="M92" s="395">
        <f t="shared" si="11"/>
        <v>2</v>
      </c>
      <c r="N92" s="16">
        <v>1433.8</v>
      </c>
      <c r="O92" s="128">
        <f t="shared" si="8"/>
        <v>2867.5999999999995</v>
      </c>
      <c r="P92" s="407">
        <f t="shared" si="12"/>
        <v>2867.5999999999995</v>
      </c>
      <c r="Q92" s="407">
        <f t="shared" si="13"/>
        <v>0</v>
      </c>
    </row>
    <row r="93" spans="1:17" ht="20.25">
      <c r="A93" s="13">
        <v>192</v>
      </c>
      <c r="B93" s="92">
        <v>44102900</v>
      </c>
      <c r="C93" s="11" t="s">
        <v>294</v>
      </c>
      <c r="D93" s="332">
        <v>0</v>
      </c>
      <c r="E93" s="16">
        <v>0</v>
      </c>
      <c r="F93" s="128">
        <f t="shared" si="7"/>
        <v>0</v>
      </c>
      <c r="G93" s="338">
        <v>2</v>
      </c>
      <c r="H93" s="329">
        <v>1583.6</v>
      </c>
      <c r="I93" s="128">
        <f t="shared" si="9"/>
        <v>3167.2</v>
      </c>
      <c r="J93" s="338">
        <v>0</v>
      </c>
      <c r="K93" s="329">
        <v>0</v>
      </c>
      <c r="L93" s="128">
        <f t="shared" si="10"/>
        <v>0</v>
      </c>
      <c r="M93" s="395">
        <f t="shared" si="11"/>
        <v>2</v>
      </c>
      <c r="N93" s="329">
        <v>1583.6</v>
      </c>
      <c r="O93" s="128">
        <f t="shared" si="8"/>
        <v>3167.2</v>
      </c>
      <c r="P93" s="407">
        <f t="shared" si="12"/>
        <v>3167.2</v>
      </c>
      <c r="Q93" s="407">
        <f t="shared" si="13"/>
        <v>0</v>
      </c>
    </row>
    <row r="94" spans="1:17" ht="20.25">
      <c r="A94" s="92">
        <v>193</v>
      </c>
      <c r="B94" s="92">
        <v>44102900</v>
      </c>
      <c r="C94" s="11" t="s">
        <v>69</v>
      </c>
      <c r="D94" s="332">
        <v>0</v>
      </c>
      <c r="E94" s="16">
        <v>0</v>
      </c>
      <c r="F94" s="128">
        <f t="shared" si="7"/>
        <v>0</v>
      </c>
      <c r="G94" s="338">
        <v>3</v>
      </c>
      <c r="H94" s="329">
        <v>1070</v>
      </c>
      <c r="I94" s="128">
        <f t="shared" si="9"/>
        <v>3210</v>
      </c>
      <c r="J94" s="338">
        <v>3</v>
      </c>
      <c r="K94" s="329">
        <v>1070</v>
      </c>
      <c r="L94" s="128">
        <f t="shared" si="10"/>
        <v>3210</v>
      </c>
      <c r="M94" s="232">
        <f t="shared" si="11"/>
        <v>0</v>
      </c>
      <c r="N94" s="329">
        <v>0</v>
      </c>
      <c r="O94" s="128">
        <f t="shared" si="8"/>
        <v>0</v>
      </c>
      <c r="P94" s="407">
        <f t="shared" si="12"/>
        <v>0</v>
      </c>
      <c r="Q94" s="407">
        <f t="shared" si="13"/>
        <v>0</v>
      </c>
    </row>
    <row r="95" spans="1:17" ht="20.25">
      <c r="A95" s="92">
        <v>193</v>
      </c>
      <c r="B95" s="92">
        <v>44102900</v>
      </c>
      <c r="C95" s="11" t="s">
        <v>69</v>
      </c>
      <c r="D95" s="332">
        <v>0</v>
      </c>
      <c r="E95" s="16">
        <v>0</v>
      </c>
      <c r="F95" s="128">
        <f t="shared" si="7"/>
        <v>0</v>
      </c>
      <c r="G95" s="338">
        <v>2</v>
      </c>
      <c r="H95" s="329">
        <v>1048.6</v>
      </c>
      <c r="I95" s="128">
        <f t="shared" si="9"/>
        <v>2097.2</v>
      </c>
      <c r="J95" s="338">
        <v>0</v>
      </c>
      <c r="K95" s="329">
        <v>0</v>
      </c>
      <c r="L95" s="128">
        <f t="shared" si="10"/>
        <v>0</v>
      </c>
      <c r="M95" s="395">
        <f t="shared" si="11"/>
        <v>2</v>
      </c>
      <c r="N95" s="329">
        <v>1048.6</v>
      </c>
      <c r="O95" s="128">
        <f t="shared" si="8"/>
        <v>2097.2</v>
      </c>
      <c r="P95" s="407">
        <f t="shared" si="12"/>
        <v>2097.2</v>
      </c>
      <c r="Q95" s="407">
        <f t="shared" si="13"/>
        <v>0</v>
      </c>
    </row>
    <row r="96" spans="1:17" ht="20.25">
      <c r="A96" s="92">
        <v>194</v>
      </c>
      <c r="B96" s="92">
        <v>44102900</v>
      </c>
      <c r="C96" s="11" t="s">
        <v>70</v>
      </c>
      <c r="D96" s="332">
        <v>0</v>
      </c>
      <c r="E96" s="16">
        <v>0</v>
      </c>
      <c r="F96" s="128">
        <f t="shared" si="7"/>
        <v>0</v>
      </c>
      <c r="G96" s="338">
        <v>3</v>
      </c>
      <c r="H96" s="329">
        <v>404.46</v>
      </c>
      <c r="I96" s="128">
        <f t="shared" si="9"/>
        <v>1213.3799999999999</v>
      </c>
      <c r="J96" s="338">
        <v>3</v>
      </c>
      <c r="K96" s="329">
        <v>404.46</v>
      </c>
      <c r="L96" s="128">
        <f t="shared" si="10"/>
        <v>1213.3799999999999</v>
      </c>
      <c r="M96" s="395">
        <f t="shared" si="11"/>
        <v>0</v>
      </c>
      <c r="N96" s="329">
        <v>0</v>
      </c>
      <c r="O96" s="128">
        <f t="shared" si="8"/>
        <v>0</v>
      </c>
      <c r="P96" s="407">
        <f t="shared" si="12"/>
        <v>0</v>
      </c>
      <c r="Q96" s="407">
        <f t="shared" si="13"/>
        <v>0</v>
      </c>
    </row>
    <row r="97" spans="1:17" ht="20.25">
      <c r="A97" s="13">
        <v>194</v>
      </c>
      <c r="B97" s="92">
        <v>44102900</v>
      </c>
      <c r="C97" s="11" t="s">
        <v>70</v>
      </c>
      <c r="D97" s="332">
        <v>0</v>
      </c>
      <c r="E97" s="16">
        <v>0</v>
      </c>
      <c r="F97" s="128">
        <f t="shared" si="7"/>
        <v>0</v>
      </c>
      <c r="G97" s="338">
        <v>2</v>
      </c>
      <c r="H97" s="329">
        <v>556.4</v>
      </c>
      <c r="I97" s="128">
        <f t="shared" si="9"/>
        <v>1112.8</v>
      </c>
      <c r="J97" s="338">
        <v>1</v>
      </c>
      <c r="K97" s="329">
        <v>556.4</v>
      </c>
      <c r="L97" s="128">
        <f t="shared" si="10"/>
        <v>556.4</v>
      </c>
      <c r="M97" s="395">
        <f t="shared" si="11"/>
        <v>1</v>
      </c>
      <c r="N97" s="329">
        <v>556.4</v>
      </c>
      <c r="O97" s="128">
        <f t="shared" si="8"/>
        <v>556.4</v>
      </c>
      <c r="P97" s="407">
        <f t="shared" si="12"/>
        <v>556.4</v>
      </c>
      <c r="Q97" s="407">
        <f t="shared" si="13"/>
        <v>0</v>
      </c>
    </row>
    <row r="98" spans="1:17" s="41" customFormat="1" ht="20.25">
      <c r="A98" s="13">
        <v>195</v>
      </c>
      <c r="B98" s="92">
        <v>44102900</v>
      </c>
      <c r="C98" s="11" t="s">
        <v>71</v>
      </c>
      <c r="D98" s="332">
        <v>0</v>
      </c>
      <c r="E98" s="16">
        <v>0</v>
      </c>
      <c r="F98" s="128">
        <f t="shared" si="7"/>
        <v>0</v>
      </c>
      <c r="G98" s="338">
        <v>3</v>
      </c>
      <c r="H98" s="329">
        <v>404.46</v>
      </c>
      <c r="I98" s="128">
        <f t="shared" si="9"/>
        <v>1213.3799999999999</v>
      </c>
      <c r="J98" s="338">
        <v>3</v>
      </c>
      <c r="K98" s="329">
        <v>404.46</v>
      </c>
      <c r="L98" s="128">
        <f t="shared" si="10"/>
        <v>1213.3799999999999</v>
      </c>
      <c r="M98" s="395">
        <f t="shared" si="11"/>
        <v>0</v>
      </c>
      <c r="N98" s="329">
        <v>0</v>
      </c>
      <c r="O98" s="128">
        <f t="shared" si="8"/>
        <v>0</v>
      </c>
      <c r="P98" s="407">
        <f t="shared" si="12"/>
        <v>0</v>
      </c>
      <c r="Q98" s="407">
        <f t="shared" si="13"/>
        <v>0</v>
      </c>
    </row>
    <row r="99" spans="1:17" s="41" customFormat="1" ht="20.25">
      <c r="A99" s="13">
        <v>195</v>
      </c>
      <c r="B99" s="92">
        <v>44102900</v>
      </c>
      <c r="C99" s="11" t="s">
        <v>71</v>
      </c>
      <c r="D99" s="332">
        <v>0</v>
      </c>
      <c r="E99" s="16">
        <v>0</v>
      </c>
      <c r="F99" s="128">
        <f t="shared" si="7"/>
        <v>0</v>
      </c>
      <c r="G99" s="338">
        <v>2</v>
      </c>
      <c r="H99" s="329">
        <v>556.4</v>
      </c>
      <c r="I99" s="128">
        <f t="shared" si="9"/>
        <v>1112.8</v>
      </c>
      <c r="J99" s="338">
        <v>1</v>
      </c>
      <c r="K99" s="329">
        <v>556.4</v>
      </c>
      <c r="L99" s="128">
        <f t="shared" si="10"/>
        <v>556.4</v>
      </c>
      <c r="M99" s="395">
        <f t="shared" si="11"/>
        <v>1</v>
      </c>
      <c r="N99" s="329">
        <v>556.4</v>
      </c>
      <c r="O99" s="128">
        <f t="shared" si="8"/>
        <v>556.4</v>
      </c>
      <c r="P99" s="407">
        <f t="shared" si="12"/>
        <v>556.4</v>
      </c>
      <c r="Q99" s="407">
        <f t="shared" si="13"/>
        <v>0</v>
      </c>
    </row>
    <row r="100" spans="1:17" s="12" customFormat="1" ht="20.25">
      <c r="A100" s="133">
        <v>196</v>
      </c>
      <c r="B100" s="92">
        <v>44102900</v>
      </c>
      <c r="C100" s="11" t="s">
        <v>72</v>
      </c>
      <c r="D100" s="332">
        <v>0</v>
      </c>
      <c r="E100" s="16">
        <v>0</v>
      </c>
      <c r="F100" s="128">
        <f t="shared" si="7"/>
        <v>0</v>
      </c>
      <c r="G100" s="338">
        <v>3</v>
      </c>
      <c r="H100" s="329">
        <v>404.46</v>
      </c>
      <c r="I100" s="128">
        <f t="shared" si="9"/>
        <v>1213.3799999999999</v>
      </c>
      <c r="J100" s="338">
        <v>3</v>
      </c>
      <c r="K100" s="329">
        <v>404.46</v>
      </c>
      <c r="L100" s="128">
        <f t="shared" si="10"/>
        <v>1213.3799999999999</v>
      </c>
      <c r="M100" s="395">
        <f t="shared" si="11"/>
        <v>0</v>
      </c>
      <c r="N100" s="329">
        <v>0</v>
      </c>
      <c r="O100" s="128">
        <f t="shared" si="8"/>
        <v>0</v>
      </c>
      <c r="P100" s="407">
        <f t="shared" si="12"/>
        <v>0</v>
      </c>
      <c r="Q100" s="407">
        <f t="shared" si="13"/>
        <v>0</v>
      </c>
    </row>
    <row r="101" spans="1:17" s="12" customFormat="1" ht="20.25">
      <c r="A101" s="133">
        <v>196</v>
      </c>
      <c r="B101" s="92">
        <v>44102900</v>
      </c>
      <c r="C101" s="11" t="s">
        <v>72</v>
      </c>
      <c r="D101" s="332">
        <v>0</v>
      </c>
      <c r="E101" s="16">
        <v>0</v>
      </c>
      <c r="F101" s="128">
        <f t="shared" si="7"/>
        <v>0</v>
      </c>
      <c r="G101" s="338">
        <v>2</v>
      </c>
      <c r="H101" s="329">
        <v>556.4</v>
      </c>
      <c r="I101" s="128">
        <f t="shared" si="9"/>
        <v>1112.8</v>
      </c>
      <c r="J101" s="338">
        <v>1</v>
      </c>
      <c r="K101" s="329">
        <v>556.4</v>
      </c>
      <c r="L101" s="128">
        <f t="shared" si="10"/>
        <v>556.4</v>
      </c>
      <c r="M101" s="395">
        <f t="shared" si="11"/>
        <v>1</v>
      </c>
      <c r="N101" s="329">
        <v>556.4</v>
      </c>
      <c r="O101" s="128">
        <f t="shared" si="8"/>
        <v>556.4</v>
      </c>
      <c r="P101" s="407">
        <f t="shared" si="12"/>
        <v>556.4</v>
      </c>
      <c r="Q101" s="407">
        <f t="shared" si="13"/>
        <v>0</v>
      </c>
    </row>
    <row r="102" spans="1:17" s="12" customFormat="1" ht="20.25">
      <c r="A102" s="133">
        <v>197</v>
      </c>
      <c r="B102" s="92">
        <v>44102900</v>
      </c>
      <c r="C102" s="11" t="s">
        <v>73</v>
      </c>
      <c r="D102" s="332">
        <v>2</v>
      </c>
      <c r="E102" s="16">
        <v>877.4</v>
      </c>
      <c r="F102" s="128">
        <f t="shared" si="7"/>
        <v>1754.8</v>
      </c>
      <c r="G102" s="338">
        <v>2</v>
      </c>
      <c r="H102" s="329">
        <v>877.4</v>
      </c>
      <c r="I102" s="128">
        <f t="shared" si="9"/>
        <v>1754.8</v>
      </c>
      <c r="J102" s="338">
        <v>4</v>
      </c>
      <c r="K102" s="329">
        <v>877.4</v>
      </c>
      <c r="L102" s="128">
        <f t="shared" si="10"/>
        <v>3509.6</v>
      </c>
      <c r="M102" s="395">
        <f t="shared" si="11"/>
        <v>0</v>
      </c>
      <c r="N102" s="329">
        <v>0</v>
      </c>
      <c r="O102" s="128">
        <f t="shared" si="8"/>
        <v>0</v>
      </c>
      <c r="P102" s="407">
        <f t="shared" si="12"/>
        <v>0</v>
      </c>
      <c r="Q102" s="407">
        <f t="shared" si="13"/>
        <v>0</v>
      </c>
    </row>
    <row r="103" spans="1:17" s="12" customFormat="1" ht="20.25">
      <c r="A103" s="13">
        <v>197</v>
      </c>
      <c r="B103" s="92">
        <v>44102900</v>
      </c>
      <c r="C103" s="11" t="s">
        <v>73</v>
      </c>
      <c r="D103" s="332">
        <v>0</v>
      </c>
      <c r="E103" s="16">
        <v>0</v>
      </c>
      <c r="F103" s="128">
        <f t="shared" si="7"/>
        <v>0</v>
      </c>
      <c r="G103" s="338">
        <v>2</v>
      </c>
      <c r="H103" s="329">
        <v>856</v>
      </c>
      <c r="I103" s="128">
        <f t="shared" si="9"/>
        <v>1712</v>
      </c>
      <c r="J103" s="338">
        <v>1</v>
      </c>
      <c r="K103" s="329">
        <v>856</v>
      </c>
      <c r="L103" s="128">
        <f t="shared" si="10"/>
        <v>856</v>
      </c>
      <c r="M103" s="395">
        <f t="shared" si="11"/>
        <v>1</v>
      </c>
      <c r="N103" s="329">
        <v>856</v>
      </c>
      <c r="O103" s="128">
        <f t="shared" si="8"/>
        <v>856</v>
      </c>
      <c r="P103" s="407">
        <f t="shared" si="12"/>
        <v>856</v>
      </c>
      <c r="Q103" s="407">
        <f t="shared" si="13"/>
        <v>0</v>
      </c>
    </row>
    <row r="104" spans="1:17" s="12" customFormat="1" ht="20.25">
      <c r="A104" s="13">
        <v>198</v>
      </c>
      <c r="B104" s="92">
        <v>44102900</v>
      </c>
      <c r="C104" s="11" t="s">
        <v>74</v>
      </c>
      <c r="D104" s="332">
        <v>2</v>
      </c>
      <c r="E104" s="16">
        <v>877.4</v>
      </c>
      <c r="F104" s="128">
        <f t="shared" si="7"/>
        <v>1754.8</v>
      </c>
      <c r="G104" s="338">
        <v>2</v>
      </c>
      <c r="H104" s="329">
        <v>877.4</v>
      </c>
      <c r="I104" s="128">
        <f t="shared" si="9"/>
        <v>1754.8</v>
      </c>
      <c r="J104" s="338">
        <v>4</v>
      </c>
      <c r="K104" s="329">
        <v>877.4</v>
      </c>
      <c r="L104" s="128">
        <f t="shared" si="10"/>
        <v>3509.6</v>
      </c>
      <c r="M104" s="395">
        <f t="shared" si="11"/>
        <v>0</v>
      </c>
      <c r="N104" s="329">
        <v>0</v>
      </c>
      <c r="O104" s="128">
        <f t="shared" si="8"/>
        <v>0</v>
      </c>
      <c r="P104" s="407">
        <f t="shared" si="12"/>
        <v>0</v>
      </c>
      <c r="Q104" s="407">
        <f t="shared" si="13"/>
        <v>0</v>
      </c>
    </row>
    <row r="105" spans="1:17" s="12" customFormat="1" ht="20.25">
      <c r="A105" s="13">
        <v>199</v>
      </c>
      <c r="B105" s="92">
        <v>44102900</v>
      </c>
      <c r="C105" s="11" t="s">
        <v>75</v>
      </c>
      <c r="D105" s="332">
        <v>2</v>
      </c>
      <c r="E105" s="16">
        <v>877.4</v>
      </c>
      <c r="F105" s="128">
        <f t="shared" si="7"/>
        <v>1754.8</v>
      </c>
      <c r="G105" s="338">
        <v>2</v>
      </c>
      <c r="H105" s="329">
        <v>877.4</v>
      </c>
      <c r="I105" s="128">
        <f t="shared" si="9"/>
        <v>1754.8</v>
      </c>
      <c r="J105" s="338">
        <v>4</v>
      </c>
      <c r="K105" s="329">
        <v>877.4</v>
      </c>
      <c r="L105" s="128">
        <f t="shared" si="10"/>
        <v>3509.6</v>
      </c>
      <c r="M105" s="395">
        <f t="shared" si="11"/>
        <v>0</v>
      </c>
      <c r="N105" s="329">
        <v>0</v>
      </c>
      <c r="O105" s="128">
        <f t="shared" si="8"/>
        <v>0</v>
      </c>
      <c r="P105" s="407">
        <f t="shared" si="12"/>
        <v>0</v>
      </c>
      <c r="Q105" s="407">
        <f t="shared" si="13"/>
        <v>0</v>
      </c>
    </row>
    <row r="106" spans="1:17" s="12" customFormat="1" ht="20.25">
      <c r="A106" s="13">
        <v>199</v>
      </c>
      <c r="B106" s="92">
        <v>44102900</v>
      </c>
      <c r="C106" s="11" t="s">
        <v>75</v>
      </c>
      <c r="D106" s="332">
        <v>0</v>
      </c>
      <c r="E106" s="16">
        <v>0</v>
      </c>
      <c r="F106" s="128">
        <f t="shared" si="7"/>
        <v>0</v>
      </c>
      <c r="G106" s="338">
        <v>2</v>
      </c>
      <c r="H106" s="329">
        <v>856</v>
      </c>
      <c r="I106" s="128">
        <f t="shared" si="9"/>
        <v>1712</v>
      </c>
      <c r="J106" s="338">
        <v>2</v>
      </c>
      <c r="K106" s="329">
        <v>856</v>
      </c>
      <c r="L106" s="128">
        <f t="shared" si="10"/>
        <v>1712</v>
      </c>
      <c r="M106" s="395">
        <f t="shared" si="11"/>
        <v>0</v>
      </c>
      <c r="N106" s="329">
        <v>0</v>
      </c>
      <c r="O106" s="128">
        <f t="shared" si="8"/>
        <v>0</v>
      </c>
      <c r="P106" s="407">
        <f t="shared" si="12"/>
        <v>0</v>
      </c>
      <c r="Q106" s="407">
        <f t="shared" si="13"/>
        <v>0</v>
      </c>
    </row>
    <row r="107" spans="1:17" s="12" customFormat="1" ht="20.25">
      <c r="A107" s="13">
        <v>200</v>
      </c>
      <c r="B107" s="92">
        <v>44102900</v>
      </c>
      <c r="C107" s="11" t="s">
        <v>76</v>
      </c>
      <c r="D107" s="332">
        <v>2</v>
      </c>
      <c r="E107" s="16">
        <v>1219.8</v>
      </c>
      <c r="F107" s="128">
        <f t="shared" si="7"/>
        <v>2439.6</v>
      </c>
      <c r="G107" s="338">
        <v>3</v>
      </c>
      <c r="H107" s="329">
        <v>1219.8</v>
      </c>
      <c r="I107" s="128">
        <f t="shared" si="9"/>
        <v>3659.3999999999996</v>
      </c>
      <c r="J107" s="338">
        <v>5</v>
      </c>
      <c r="K107" s="329">
        <v>1219.8</v>
      </c>
      <c r="L107" s="128">
        <f t="shared" si="10"/>
        <v>6099</v>
      </c>
      <c r="M107" s="395">
        <f t="shared" si="11"/>
        <v>0</v>
      </c>
      <c r="N107" s="329">
        <v>0</v>
      </c>
      <c r="O107" s="128">
        <f t="shared" si="8"/>
        <v>0</v>
      </c>
      <c r="P107" s="407">
        <f t="shared" si="12"/>
        <v>0</v>
      </c>
      <c r="Q107" s="407">
        <f t="shared" si="13"/>
        <v>0</v>
      </c>
    </row>
    <row r="108" spans="1:17" s="17" customFormat="1" ht="20.25">
      <c r="A108" s="13">
        <v>200</v>
      </c>
      <c r="B108" s="92">
        <v>44102900</v>
      </c>
      <c r="C108" s="11" t="s">
        <v>76</v>
      </c>
      <c r="D108" s="332">
        <v>0</v>
      </c>
      <c r="E108" s="16">
        <v>0</v>
      </c>
      <c r="F108" s="128">
        <f t="shared" si="7"/>
        <v>0</v>
      </c>
      <c r="G108" s="338">
        <v>3</v>
      </c>
      <c r="H108" s="329">
        <v>1198.4</v>
      </c>
      <c r="I108" s="128">
        <f t="shared" si="9"/>
        <v>3595.2000000000003</v>
      </c>
      <c r="J108" s="338">
        <v>1</v>
      </c>
      <c r="K108" s="329">
        <v>1198.4</v>
      </c>
      <c r="L108" s="128">
        <f t="shared" si="10"/>
        <v>1198.4</v>
      </c>
      <c r="M108" s="395">
        <f t="shared" si="11"/>
        <v>2</v>
      </c>
      <c r="N108" s="329">
        <v>1198.4</v>
      </c>
      <c r="O108" s="128">
        <f t="shared" si="8"/>
        <v>2396.8</v>
      </c>
      <c r="P108" s="407">
        <f t="shared" si="12"/>
        <v>2396.8</v>
      </c>
      <c r="Q108" s="407">
        <f t="shared" si="13"/>
        <v>0</v>
      </c>
    </row>
    <row r="109" spans="1:17" ht="20.25">
      <c r="A109" s="92">
        <v>201</v>
      </c>
      <c r="B109" s="92">
        <v>44102900</v>
      </c>
      <c r="C109" s="11" t="s">
        <v>295</v>
      </c>
      <c r="D109" s="332">
        <v>0</v>
      </c>
      <c r="E109" s="16">
        <v>0</v>
      </c>
      <c r="F109" s="128">
        <f t="shared" si="7"/>
        <v>0</v>
      </c>
      <c r="G109" s="338">
        <v>2</v>
      </c>
      <c r="H109" s="329">
        <v>4868.5</v>
      </c>
      <c r="I109" s="128">
        <f t="shared" si="9"/>
        <v>9737</v>
      </c>
      <c r="J109" s="338">
        <v>2</v>
      </c>
      <c r="K109" s="329">
        <v>4868.5</v>
      </c>
      <c r="L109" s="128">
        <f t="shared" si="10"/>
        <v>9737</v>
      </c>
      <c r="M109" s="395">
        <f t="shared" si="11"/>
        <v>0</v>
      </c>
      <c r="N109" s="329">
        <v>0</v>
      </c>
      <c r="O109" s="11">
        <f t="shared" si="8"/>
        <v>0</v>
      </c>
      <c r="P109" s="407">
        <f t="shared" si="12"/>
        <v>0</v>
      </c>
      <c r="Q109" s="407">
        <f t="shared" si="13"/>
        <v>0</v>
      </c>
    </row>
    <row r="110" spans="1:17" ht="20.25">
      <c r="A110" s="92">
        <v>201</v>
      </c>
      <c r="B110" s="92">
        <v>44102900</v>
      </c>
      <c r="C110" s="11" t="s">
        <v>295</v>
      </c>
      <c r="D110" s="233">
        <v>0</v>
      </c>
      <c r="E110" s="16">
        <v>0</v>
      </c>
      <c r="F110" s="135">
        <f t="shared" si="7"/>
        <v>0</v>
      </c>
      <c r="G110" s="15">
        <v>1</v>
      </c>
      <c r="H110" s="16">
        <v>4815</v>
      </c>
      <c r="I110" s="14">
        <f t="shared" si="9"/>
        <v>4815</v>
      </c>
      <c r="J110" s="15">
        <v>1</v>
      </c>
      <c r="K110" s="16">
        <v>4815</v>
      </c>
      <c r="L110" s="14">
        <f t="shared" si="10"/>
        <v>4815</v>
      </c>
      <c r="M110" s="232">
        <f t="shared" si="11"/>
        <v>0</v>
      </c>
      <c r="N110" s="16">
        <v>0</v>
      </c>
      <c r="O110" s="11">
        <f t="shared" si="8"/>
        <v>0</v>
      </c>
      <c r="P110" s="407">
        <f t="shared" si="12"/>
        <v>0</v>
      </c>
      <c r="Q110" s="407">
        <f t="shared" si="13"/>
        <v>0</v>
      </c>
    </row>
    <row r="111" spans="1:17" ht="20.25">
      <c r="A111" s="92">
        <v>202</v>
      </c>
      <c r="B111" s="92">
        <v>44102900</v>
      </c>
      <c r="C111" s="14" t="s">
        <v>296</v>
      </c>
      <c r="D111" s="233">
        <v>0</v>
      </c>
      <c r="E111" s="16">
        <v>0</v>
      </c>
      <c r="F111" s="135">
        <f t="shared" si="7"/>
        <v>0</v>
      </c>
      <c r="G111" s="15">
        <v>2</v>
      </c>
      <c r="H111" s="16">
        <v>3830.6</v>
      </c>
      <c r="I111" s="14">
        <f t="shared" si="9"/>
        <v>7661.2</v>
      </c>
      <c r="J111" s="15">
        <v>2</v>
      </c>
      <c r="K111" s="16">
        <v>3830.6</v>
      </c>
      <c r="L111" s="14">
        <f t="shared" si="10"/>
        <v>7661.2</v>
      </c>
      <c r="M111" s="232">
        <f t="shared" si="11"/>
        <v>0</v>
      </c>
      <c r="N111" s="16">
        <v>0</v>
      </c>
      <c r="O111" s="11">
        <f t="shared" si="8"/>
        <v>0</v>
      </c>
      <c r="P111" s="407">
        <f t="shared" si="12"/>
        <v>0</v>
      </c>
      <c r="Q111" s="407">
        <f t="shared" si="13"/>
        <v>0</v>
      </c>
    </row>
    <row r="112" spans="1:17" ht="20.25">
      <c r="A112" s="92">
        <v>202</v>
      </c>
      <c r="B112" s="92">
        <v>44102900</v>
      </c>
      <c r="C112" s="14" t="s">
        <v>296</v>
      </c>
      <c r="D112" s="233">
        <v>0</v>
      </c>
      <c r="E112" s="16">
        <v>0</v>
      </c>
      <c r="F112" s="135">
        <f t="shared" si="7"/>
        <v>0</v>
      </c>
      <c r="G112" s="15">
        <v>5</v>
      </c>
      <c r="H112" s="16">
        <v>3884.1</v>
      </c>
      <c r="I112" s="14">
        <f t="shared" si="9"/>
        <v>19420.5</v>
      </c>
      <c r="J112" s="15">
        <v>5</v>
      </c>
      <c r="K112" s="16">
        <v>3884.1</v>
      </c>
      <c r="L112" s="14">
        <f t="shared" si="10"/>
        <v>19420.5</v>
      </c>
      <c r="M112" s="232">
        <f t="shared" si="11"/>
        <v>0</v>
      </c>
      <c r="N112" s="16">
        <v>0</v>
      </c>
      <c r="O112" s="11">
        <f t="shared" si="8"/>
        <v>0</v>
      </c>
      <c r="P112" s="407">
        <f t="shared" si="12"/>
        <v>0</v>
      </c>
      <c r="Q112" s="407">
        <f t="shared" si="13"/>
        <v>0</v>
      </c>
    </row>
    <row r="113" spans="1:17" ht="20.25">
      <c r="A113" s="92">
        <v>203</v>
      </c>
      <c r="B113" s="92">
        <v>44102900</v>
      </c>
      <c r="C113" s="14" t="s">
        <v>296</v>
      </c>
      <c r="D113" s="233">
        <v>0</v>
      </c>
      <c r="E113" s="16">
        <v>0</v>
      </c>
      <c r="F113" s="135">
        <f t="shared" si="7"/>
        <v>0</v>
      </c>
      <c r="G113" s="15">
        <v>4</v>
      </c>
      <c r="H113" s="339">
        <v>3852</v>
      </c>
      <c r="I113" s="14">
        <f t="shared" si="9"/>
        <v>15408</v>
      </c>
      <c r="J113" s="15">
        <v>4</v>
      </c>
      <c r="K113" s="16">
        <v>3852</v>
      </c>
      <c r="L113" s="14">
        <f t="shared" si="10"/>
        <v>15408</v>
      </c>
      <c r="M113" s="232">
        <f t="shared" si="11"/>
        <v>0</v>
      </c>
      <c r="N113" s="16">
        <v>0</v>
      </c>
      <c r="O113" s="11">
        <f t="shared" si="8"/>
        <v>0</v>
      </c>
      <c r="P113" s="407">
        <f t="shared" si="12"/>
        <v>0</v>
      </c>
      <c r="Q113" s="407">
        <f t="shared" si="13"/>
        <v>0</v>
      </c>
    </row>
    <row r="114" spans="1:17" ht="20.25">
      <c r="A114" s="92">
        <v>204</v>
      </c>
      <c r="B114" s="92">
        <v>44102900</v>
      </c>
      <c r="C114" s="14" t="s">
        <v>297</v>
      </c>
      <c r="D114" s="233">
        <v>0</v>
      </c>
      <c r="E114" s="16">
        <v>0</v>
      </c>
      <c r="F114" s="135">
        <f t="shared" si="7"/>
        <v>0</v>
      </c>
      <c r="G114" s="15">
        <v>3</v>
      </c>
      <c r="H114" s="340">
        <v>1241.2</v>
      </c>
      <c r="I114" s="14">
        <f t="shared" si="9"/>
        <v>3723.6000000000004</v>
      </c>
      <c r="J114" s="15">
        <v>3</v>
      </c>
      <c r="K114" s="16">
        <v>1241.2</v>
      </c>
      <c r="L114" s="14">
        <f t="shared" si="10"/>
        <v>3723.6000000000004</v>
      </c>
      <c r="M114" s="232">
        <f t="shared" si="11"/>
        <v>0</v>
      </c>
      <c r="N114" s="16">
        <v>0</v>
      </c>
      <c r="O114" s="11">
        <f t="shared" si="8"/>
        <v>0</v>
      </c>
      <c r="P114" s="407">
        <f t="shared" si="12"/>
        <v>0</v>
      </c>
      <c r="Q114" s="407">
        <f t="shared" si="13"/>
        <v>0</v>
      </c>
    </row>
    <row r="115" spans="1:17" ht="20.25">
      <c r="A115" s="92">
        <v>204</v>
      </c>
      <c r="B115" s="92">
        <v>44102900</v>
      </c>
      <c r="C115" s="14" t="s">
        <v>297</v>
      </c>
      <c r="D115" s="233">
        <v>0</v>
      </c>
      <c r="E115" s="16">
        <v>0</v>
      </c>
      <c r="F115" s="135">
        <f t="shared" si="7"/>
        <v>0</v>
      </c>
      <c r="G115" s="15">
        <v>3</v>
      </c>
      <c r="H115" s="340">
        <v>1337.5</v>
      </c>
      <c r="I115" s="14">
        <f t="shared" si="9"/>
        <v>4012.5</v>
      </c>
      <c r="J115" s="15">
        <v>2</v>
      </c>
      <c r="K115" s="16">
        <v>1337.5</v>
      </c>
      <c r="L115" s="14">
        <f t="shared" si="10"/>
        <v>2675</v>
      </c>
      <c r="M115" s="232">
        <f t="shared" si="11"/>
        <v>1</v>
      </c>
      <c r="N115" s="16">
        <v>1337.5</v>
      </c>
      <c r="O115" s="11">
        <f t="shared" si="8"/>
        <v>1337.5</v>
      </c>
      <c r="P115" s="407">
        <f t="shared" si="12"/>
        <v>1337.5</v>
      </c>
      <c r="Q115" s="407">
        <f t="shared" si="13"/>
        <v>0</v>
      </c>
    </row>
    <row r="116" spans="1:17" ht="20.25">
      <c r="A116" s="92">
        <v>205</v>
      </c>
      <c r="B116" s="92">
        <v>44102900</v>
      </c>
      <c r="C116" s="14" t="s">
        <v>298</v>
      </c>
      <c r="D116" s="233">
        <v>0</v>
      </c>
      <c r="E116" s="16">
        <v>0</v>
      </c>
      <c r="F116" s="135">
        <f t="shared" si="7"/>
        <v>0</v>
      </c>
      <c r="G116" s="15">
        <v>3</v>
      </c>
      <c r="H116" s="340">
        <v>984.4</v>
      </c>
      <c r="I116" s="14">
        <f t="shared" si="9"/>
        <v>2953.2</v>
      </c>
      <c r="J116" s="15">
        <v>1</v>
      </c>
      <c r="K116" s="16">
        <v>984.4</v>
      </c>
      <c r="L116" s="14">
        <f t="shared" si="10"/>
        <v>984.4</v>
      </c>
      <c r="M116" s="232">
        <f t="shared" si="11"/>
        <v>2</v>
      </c>
      <c r="N116" s="16">
        <v>984.4</v>
      </c>
      <c r="O116" s="11">
        <f t="shared" si="8"/>
        <v>1968.7999999999997</v>
      </c>
      <c r="P116" s="407">
        <f t="shared" si="12"/>
        <v>1968.7999999999997</v>
      </c>
      <c r="Q116" s="407">
        <f t="shared" si="13"/>
        <v>0</v>
      </c>
    </row>
    <row r="117" spans="1:17" ht="20.25">
      <c r="A117" s="92">
        <v>205</v>
      </c>
      <c r="B117" s="92">
        <v>44102900</v>
      </c>
      <c r="C117" s="14" t="s">
        <v>298</v>
      </c>
      <c r="D117" s="233">
        <v>0</v>
      </c>
      <c r="E117" s="16">
        <v>0</v>
      </c>
      <c r="F117" s="135">
        <f t="shared" si="7"/>
        <v>0</v>
      </c>
      <c r="G117" s="15">
        <v>3</v>
      </c>
      <c r="H117" s="340">
        <v>1059.3</v>
      </c>
      <c r="I117" s="14">
        <f t="shared" si="9"/>
        <v>3177.8999999999996</v>
      </c>
      <c r="J117" s="15">
        <v>0</v>
      </c>
      <c r="K117" s="16">
        <v>0</v>
      </c>
      <c r="L117" s="14">
        <f t="shared" si="10"/>
        <v>0</v>
      </c>
      <c r="M117" s="232">
        <f t="shared" si="11"/>
        <v>3</v>
      </c>
      <c r="N117" s="16">
        <v>1059.3</v>
      </c>
      <c r="O117" s="11">
        <f t="shared" si="8"/>
        <v>3177.8999999999996</v>
      </c>
      <c r="P117" s="407">
        <f t="shared" si="12"/>
        <v>3177.8999999999996</v>
      </c>
      <c r="Q117" s="407">
        <f t="shared" si="13"/>
        <v>0</v>
      </c>
    </row>
    <row r="118" spans="1:17" ht="20.25">
      <c r="A118" s="92">
        <v>206</v>
      </c>
      <c r="B118" s="92">
        <v>44102900</v>
      </c>
      <c r="C118" s="14" t="s">
        <v>299</v>
      </c>
      <c r="D118" s="233">
        <v>0</v>
      </c>
      <c r="E118" s="16">
        <v>0</v>
      </c>
      <c r="F118" s="135">
        <f t="shared" si="7"/>
        <v>0</v>
      </c>
      <c r="G118" s="15">
        <v>3</v>
      </c>
      <c r="H118" s="340">
        <v>984.4</v>
      </c>
      <c r="I118" s="14">
        <f t="shared" si="9"/>
        <v>2953.2</v>
      </c>
      <c r="J118" s="15">
        <v>1</v>
      </c>
      <c r="K118" s="16">
        <v>984.4</v>
      </c>
      <c r="L118" s="14">
        <f t="shared" si="10"/>
        <v>984.4</v>
      </c>
      <c r="M118" s="232">
        <f t="shared" si="11"/>
        <v>2</v>
      </c>
      <c r="N118" s="16">
        <v>984.4</v>
      </c>
      <c r="O118" s="11">
        <f t="shared" si="8"/>
        <v>1968.7999999999997</v>
      </c>
      <c r="P118" s="407">
        <f t="shared" si="12"/>
        <v>1968.7999999999997</v>
      </c>
      <c r="Q118" s="407">
        <f t="shared" si="13"/>
        <v>0</v>
      </c>
    </row>
    <row r="119" spans="1:17" ht="20.25">
      <c r="A119" s="92">
        <v>206</v>
      </c>
      <c r="B119" s="92">
        <v>44102900</v>
      </c>
      <c r="C119" s="14" t="s">
        <v>299</v>
      </c>
      <c r="D119" s="233">
        <v>0</v>
      </c>
      <c r="E119" s="16">
        <v>0</v>
      </c>
      <c r="F119" s="135">
        <f t="shared" si="7"/>
        <v>0</v>
      </c>
      <c r="G119" s="15">
        <v>3</v>
      </c>
      <c r="H119" s="16">
        <v>1059.3</v>
      </c>
      <c r="I119" s="14">
        <f t="shared" si="9"/>
        <v>3177.8999999999996</v>
      </c>
      <c r="J119" s="15">
        <v>0</v>
      </c>
      <c r="K119" s="16">
        <v>0</v>
      </c>
      <c r="L119" s="14">
        <f t="shared" si="10"/>
        <v>0</v>
      </c>
      <c r="M119" s="232">
        <f t="shared" si="11"/>
        <v>3</v>
      </c>
      <c r="N119" s="16">
        <v>1059.3</v>
      </c>
      <c r="O119" s="11">
        <f t="shared" si="8"/>
        <v>3177.8999999999996</v>
      </c>
      <c r="P119" s="407">
        <f t="shared" si="12"/>
        <v>3177.8999999999996</v>
      </c>
      <c r="Q119" s="407">
        <f t="shared" si="13"/>
        <v>0</v>
      </c>
    </row>
    <row r="120" spans="1:17" ht="20.25">
      <c r="A120" s="92">
        <v>207</v>
      </c>
      <c r="B120" s="92">
        <v>44102900</v>
      </c>
      <c r="C120" s="14" t="s">
        <v>300</v>
      </c>
      <c r="D120" s="233">
        <v>0</v>
      </c>
      <c r="E120" s="16">
        <v>0</v>
      </c>
      <c r="F120" s="135">
        <f t="shared" si="7"/>
        <v>0</v>
      </c>
      <c r="G120" s="15">
        <v>3</v>
      </c>
      <c r="H120" s="339">
        <v>984.4</v>
      </c>
      <c r="I120" s="14">
        <f t="shared" si="9"/>
        <v>2953.2</v>
      </c>
      <c r="J120" s="15">
        <v>1</v>
      </c>
      <c r="K120" s="16">
        <v>984.4</v>
      </c>
      <c r="L120" s="14">
        <f t="shared" si="10"/>
        <v>984.4</v>
      </c>
      <c r="M120" s="232">
        <f t="shared" si="11"/>
        <v>2</v>
      </c>
      <c r="N120" s="16">
        <v>984.4</v>
      </c>
      <c r="O120" s="11">
        <f t="shared" si="8"/>
        <v>1968.7999999999997</v>
      </c>
      <c r="P120" s="407">
        <f t="shared" si="12"/>
        <v>1968.7999999999997</v>
      </c>
      <c r="Q120" s="407">
        <f t="shared" si="13"/>
        <v>0</v>
      </c>
    </row>
    <row r="121" spans="1:17" ht="20.25">
      <c r="A121" s="13">
        <v>208</v>
      </c>
      <c r="B121" s="92">
        <v>44102900</v>
      </c>
      <c r="C121" s="14" t="s">
        <v>301</v>
      </c>
      <c r="D121" s="233">
        <v>0</v>
      </c>
      <c r="E121" s="16">
        <v>0</v>
      </c>
      <c r="F121" s="135">
        <f t="shared" si="7"/>
        <v>0</v>
      </c>
      <c r="G121" s="15">
        <v>7</v>
      </c>
      <c r="H121" s="16">
        <v>1975.5</v>
      </c>
      <c r="I121" s="14">
        <f t="shared" si="9"/>
        <v>13828.5</v>
      </c>
      <c r="J121" s="15">
        <v>7</v>
      </c>
      <c r="K121" s="16">
        <v>1975.5</v>
      </c>
      <c r="L121" s="14">
        <f t="shared" si="10"/>
        <v>13828.5</v>
      </c>
      <c r="M121" s="232">
        <f t="shared" si="11"/>
        <v>0</v>
      </c>
      <c r="N121" s="16">
        <v>0</v>
      </c>
      <c r="O121" s="11">
        <f t="shared" si="8"/>
        <v>0</v>
      </c>
      <c r="P121" s="407">
        <f t="shared" si="12"/>
        <v>0</v>
      </c>
      <c r="Q121" s="407">
        <f t="shared" si="13"/>
        <v>0</v>
      </c>
    </row>
    <row r="122" spans="1:17" ht="20.25">
      <c r="A122" s="92"/>
      <c r="B122" s="92"/>
      <c r="C122" s="219"/>
      <c r="D122" s="221"/>
      <c r="E122" s="222"/>
      <c r="F122" s="229">
        <f>SUM(F6:F121)</f>
        <v>362608.38</v>
      </c>
      <c r="G122" s="132"/>
      <c r="H122" s="131"/>
      <c r="I122" s="230">
        <f>SUM(I6:I121)</f>
        <v>601321.4599999998</v>
      </c>
      <c r="J122" s="132"/>
      <c r="K122" s="131"/>
      <c r="L122" s="230">
        <f>SUM(L6:L121)</f>
        <v>676238.1900000002</v>
      </c>
      <c r="M122" s="15"/>
      <c r="N122" s="16"/>
      <c r="O122" s="228">
        <f t="shared" si="8"/>
        <v>287691.6499999997</v>
      </c>
      <c r="P122" s="407">
        <f t="shared" si="12"/>
        <v>0</v>
      </c>
      <c r="Q122" s="407">
        <f t="shared" si="13"/>
        <v>287691.6499999997</v>
      </c>
    </row>
    <row r="123" spans="1:17" s="12" customFormat="1" ht="20.25">
      <c r="A123" s="13"/>
      <c r="B123" s="13"/>
      <c r="C123" s="220"/>
      <c r="D123" s="351"/>
      <c r="E123" s="225"/>
      <c r="F123" s="135"/>
      <c r="G123" s="15"/>
      <c r="H123" s="16"/>
      <c r="I123" s="14"/>
      <c r="J123" s="15"/>
      <c r="K123" s="16"/>
      <c r="L123" s="14"/>
      <c r="M123" s="15"/>
      <c r="N123" s="16"/>
      <c r="O123" s="11"/>
      <c r="P123" s="407">
        <f t="shared" si="12"/>
        <v>0</v>
      </c>
      <c r="Q123" s="407">
        <f t="shared" si="13"/>
        <v>0</v>
      </c>
    </row>
    <row r="124" spans="1:17" ht="20.25">
      <c r="A124" s="92">
        <v>1</v>
      </c>
      <c r="B124" s="92">
        <v>44120000</v>
      </c>
      <c r="C124" s="14" t="s">
        <v>80</v>
      </c>
      <c r="D124" s="136">
        <v>8</v>
      </c>
      <c r="E124" s="131">
        <v>58.85</v>
      </c>
      <c r="F124" s="135">
        <f aca="true" t="shared" si="14" ref="F124:F151">D124*E124</f>
        <v>470.8</v>
      </c>
      <c r="G124" s="132">
        <v>0</v>
      </c>
      <c r="H124" s="131">
        <v>0</v>
      </c>
      <c r="I124" s="14">
        <f>G124*H124</f>
        <v>0</v>
      </c>
      <c r="J124" s="132">
        <v>8</v>
      </c>
      <c r="K124" s="131">
        <v>58.85</v>
      </c>
      <c r="L124" s="14">
        <f aca="true" t="shared" si="15" ref="L124:L140">J124*K124</f>
        <v>470.8</v>
      </c>
      <c r="M124" s="15">
        <f>D124+G124-J124</f>
        <v>0</v>
      </c>
      <c r="N124" s="131">
        <v>0</v>
      </c>
      <c r="O124" s="7">
        <f>M124*N124</f>
        <v>0</v>
      </c>
      <c r="P124" s="407">
        <f t="shared" si="12"/>
        <v>0</v>
      </c>
      <c r="Q124" s="407">
        <f t="shared" si="13"/>
        <v>0</v>
      </c>
    </row>
    <row r="125" spans="1:17" ht="20.25">
      <c r="A125" s="92">
        <v>2</v>
      </c>
      <c r="B125" s="92">
        <v>44120000</v>
      </c>
      <c r="C125" s="14" t="s">
        <v>81</v>
      </c>
      <c r="D125" s="136">
        <v>0</v>
      </c>
      <c r="E125" s="131">
        <v>0</v>
      </c>
      <c r="F125" s="135">
        <f t="shared" si="14"/>
        <v>0</v>
      </c>
      <c r="G125" s="132">
        <v>0</v>
      </c>
      <c r="H125" s="131">
        <v>0</v>
      </c>
      <c r="I125" s="14">
        <f aca="true" t="shared" si="16" ref="I125:I140">G125*H125</f>
        <v>0</v>
      </c>
      <c r="J125" s="132">
        <v>0</v>
      </c>
      <c r="K125" s="131">
        <v>0</v>
      </c>
      <c r="L125" s="14">
        <f t="shared" si="15"/>
        <v>0</v>
      </c>
      <c r="M125" s="15">
        <f aca="true" t="shared" si="17" ref="M125:M140">D125+G125-J125</f>
        <v>0</v>
      </c>
      <c r="N125" s="16">
        <v>0</v>
      </c>
      <c r="O125" s="7">
        <f aca="true" t="shared" si="18" ref="O125:O188">M125*N125</f>
        <v>0</v>
      </c>
      <c r="P125" s="407">
        <f t="shared" si="12"/>
        <v>0</v>
      </c>
      <c r="Q125" s="407">
        <f t="shared" si="13"/>
        <v>0</v>
      </c>
    </row>
    <row r="126" spans="1:17" ht="20.25">
      <c r="A126" s="92">
        <v>3</v>
      </c>
      <c r="B126" s="92">
        <v>44120000</v>
      </c>
      <c r="C126" s="14" t="s">
        <v>82</v>
      </c>
      <c r="D126" s="136">
        <v>11</v>
      </c>
      <c r="E126" s="131">
        <v>47.08</v>
      </c>
      <c r="F126" s="135">
        <f t="shared" si="14"/>
        <v>517.88</v>
      </c>
      <c r="G126" s="132">
        <v>60</v>
      </c>
      <c r="H126" s="131">
        <v>47.08</v>
      </c>
      <c r="I126" s="14">
        <f t="shared" si="16"/>
        <v>2824.7999999999997</v>
      </c>
      <c r="J126" s="132">
        <v>54</v>
      </c>
      <c r="K126" s="131">
        <v>47.08</v>
      </c>
      <c r="L126" s="14">
        <f t="shared" si="15"/>
        <v>2542.3199999999997</v>
      </c>
      <c r="M126" s="15">
        <v>17</v>
      </c>
      <c r="N126" s="16">
        <v>47.08</v>
      </c>
      <c r="O126" s="7">
        <f t="shared" si="18"/>
        <v>800.36</v>
      </c>
      <c r="P126" s="407">
        <f t="shared" si="12"/>
        <v>800.3600000000001</v>
      </c>
      <c r="Q126" s="407">
        <f t="shared" si="13"/>
        <v>0</v>
      </c>
    </row>
    <row r="127" spans="1:17" ht="20.25">
      <c r="A127" s="92">
        <v>4</v>
      </c>
      <c r="B127" s="92">
        <v>44120000</v>
      </c>
      <c r="C127" s="14" t="s">
        <v>83</v>
      </c>
      <c r="D127" s="136">
        <v>9</v>
      </c>
      <c r="E127" s="131">
        <v>29.96</v>
      </c>
      <c r="F127" s="135">
        <f t="shared" si="14"/>
        <v>269.64</v>
      </c>
      <c r="G127" s="132">
        <v>0</v>
      </c>
      <c r="H127" s="131">
        <v>0</v>
      </c>
      <c r="I127" s="14">
        <f t="shared" si="16"/>
        <v>0</v>
      </c>
      <c r="J127" s="132">
        <v>4</v>
      </c>
      <c r="K127" s="131">
        <v>29.96</v>
      </c>
      <c r="L127" s="14">
        <f t="shared" si="15"/>
        <v>119.84</v>
      </c>
      <c r="M127" s="15">
        <f t="shared" si="17"/>
        <v>5</v>
      </c>
      <c r="N127" s="16">
        <v>29.96</v>
      </c>
      <c r="O127" s="7">
        <f t="shared" si="18"/>
        <v>149.8</v>
      </c>
      <c r="P127" s="407">
        <f t="shared" si="12"/>
        <v>149.79999999999998</v>
      </c>
      <c r="Q127" s="407">
        <f t="shared" si="13"/>
        <v>0</v>
      </c>
    </row>
    <row r="128" spans="1:17" ht="20.25">
      <c r="A128" s="92">
        <v>5</v>
      </c>
      <c r="B128" s="92">
        <v>44120000</v>
      </c>
      <c r="C128" s="14" t="s">
        <v>84</v>
      </c>
      <c r="D128" s="136">
        <v>10</v>
      </c>
      <c r="E128" s="131">
        <v>40.66</v>
      </c>
      <c r="F128" s="135">
        <f t="shared" si="14"/>
        <v>406.59999999999997</v>
      </c>
      <c r="G128" s="132">
        <v>0</v>
      </c>
      <c r="H128" s="137">
        <v>0</v>
      </c>
      <c r="I128" s="14">
        <f t="shared" si="16"/>
        <v>0</v>
      </c>
      <c r="J128" s="132">
        <v>3</v>
      </c>
      <c r="K128" s="131">
        <v>40.66</v>
      </c>
      <c r="L128" s="14">
        <f t="shared" si="15"/>
        <v>121.97999999999999</v>
      </c>
      <c r="M128" s="15">
        <f t="shared" si="17"/>
        <v>7</v>
      </c>
      <c r="N128" s="16">
        <v>40.66</v>
      </c>
      <c r="O128" s="7">
        <f t="shared" si="18"/>
        <v>284.62</v>
      </c>
      <c r="P128" s="407">
        <f t="shared" si="12"/>
        <v>284.62</v>
      </c>
      <c r="Q128" s="407">
        <f t="shared" si="13"/>
        <v>0</v>
      </c>
    </row>
    <row r="129" spans="1:17" ht="20.25">
      <c r="A129" s="92">
        <v>6</v>
      </c>
      <c r="B129" s="92">
        <v>44120000</v>
      </c>
      <c r="C129" s="14" t="s">
        <v>87</v>
      </c>
      <c r="D129" s="136">
        <v>320</v>
      </c>
      <c r="E129" s="131">
        <v>113</v>
      </c>
      <c r="F129" s="135">
        <f t="shared" si="14"/>
        <v>36160</v>
      </c>
      <c r="G129" s="132">
        <v>0</v>
      </c>
      <c r="H129" s="227">
        <v>0</v>
      </c>
      <c r="I129" s="14">
        <f t="shared" si="16"/>
        <v>0</v>
      </c>
      <c r="J129" s="132">
        <v>2</v>
      </c>
      <c r="K129" s="131">
        <v>113</v>
      </c>
      <c r="L129" s="14">
        <f t="shared" si="15"/>
        <v>226</v>
      </c>
      <c r="M129" s="15">
        <f t="shared" si="17"/>
        <v>318</v>
      </c>
      <c r="N129" s="16">
        <v>113</v>
      </c>
      <c r="O129" s="7">
        <f t="shared" si="18"/>
        <v>35934</v>
      </c>
      <c r="P129" s="407">
        <f t="shared" si="12"/>
        <v>35934</v>
      </c>
      <c r="Q129" s="407">
        <f t="shared" si="13"/>
        <v>0</v>
      </c>
    </row>
    <row r="130" spans="1:17" ht="20.25">
      <c r="A130" s="92">
        <v>7</v>
      </c>
      <c r="B130" s="92">
        <v>44120000</v>
      </c>
      <c r="C130" s="14" t="s">
        <v>86</v>
      </c>
      <c r="D130" s="136">
        <v>2</v>
      </c>
      <c r="E130" s="131">
        <v>2808.75</v>
      </c>
      <c r="F130" s="135">
        <f t="shared" si="14"/>
        <v>5617.5</v>
      </c>
      <c r="G130" s="132">
        <v>0</v>
      </c>
      <c r="H130" s="137">
        <v>0</v>
      </c>
      <c r="I130" s="14">
        <f t="shared" si="16"/>
        <v>0</v>
      </c>
      <c r="J130" s="132">
        <v>2</v>
      </c>
      <c r="K130" s="131">
        <v>2808.75</v>
      </c>
      <c r="L130" s="14">
        <f t="shared" si="15"/>
        <v>5617.5</v>
      </c>
      <c r="M130" s="15">
        <f t="shared" si="17"/>
        <v>0</v>
      </c>
      <c r="N130" s="16">
        <v>0</v>
      </c>
      <c r="O130" s="7">
        <f t="shared" si="18"/>
        <v>0</v>
      </c>
      <c r="P130" s="407">
        <f t="shared" si="12"/>
        <v>0</v>
      </c>
      <c r="Q130" s="407">
        <f t="shared" si="13"/>
        <v>0</v>
      </c>
    </row>
    <row r="131" spans="1:17" ht="20.25">
      <c r="A131" s="92">
        <v>7</v>
      </c>
      <c r="B131" s="92">
        <v>44120000</v>
      </c>
      <c r="C131" s="14" t="s">
        <v>86</v>
      </c>
      <c r="D131" s="136">
        <v>0</v>
      </c>
      <c r="E131" s="131">
        <v>0</v>
      </c>
      <c r="F131" s="135">
        <f t="shared" si="14"/>
        <v>0</v>
      </c>
      <c r="G131" s="132">
        <v>1</v>
      </c>
      <c r="H131" s="137">
        <v>2525</v>
      </c>
      <c r="I131" s="14">
        <f t="shared" si="16"/>
        <v>2525</v>
      </c>
      <c r="J131" s="132">
        <v>0</v>
      </c>
      <c r="K131" s="131">
        <v>0</v>
      </c>
      <c r="L131" s="14">
        <f t="shared" si="15"/>
        <v>0</v>
      </c>
      <c r="M131" s="15">
        <f t="shared" si="17"/>
        <v>1</v>
      </c>
      <c r="N131" s="16">
        <v>2525</v>
      </c>
      <c r="O131" s="7">
        <f t="shared" si="18"/>
        <v>2525</v>
      </c>
      <c r="P131" s="407">
        <f t="shared" si="12"/>
        <v>2525</v>
      </c>
      <c r="Q131" s="407">
        <f t="shared" si="13"/>
        <v>0</v>
      </c>
    </row>
    <row r="132" spans="1:17" ht="20.25">
      <c r="A132" s="92">
        <v>8</v>
      </c>
      <c r="B132" s="92">
        <v>44120000</v>
      </c>
      <c r="C132" s="14" t="s">
        <v>85</v>
      </c>
      <c r="D132" s="136">
        <v>10</v>
      </c>
      <c r="E132" s="131">
        <v>1155.6</v>
      </c>
      <c r="F132" s="135">
        <f t="shared" si="14"/>
        <v>11556</v>
      </c>
      <c r="G132" s="132">
        <v>30</v>
      </c>
      <c r="H132" s="137">
        <v>1155.6</v>
      </c>
      <c r="I132" s="14">
        <f t="shared" si="16"/>
        <v>34668</v>
      </c>
      <c r="J132" s="132">
        <v>27</v>
      </c>
      <c r="K132" s="131">
        <v>1155.6</v>
      </c>
      <c r="L132" s="14">
        <f t="shared" si="15"/>
        <v>31201.199999999997</v>
      </c>
      <c r="M132" s="15">
        <f t="shared" si="17"/>
        <v>13</v>
      </c>
      <c r="N132" s="16">
        <v>1155.6</v>
      </c>
      <c r="O132" s="7">
        <f t="shared" si="18"/>
        <v>15022.8</v>
      </c>
      <c r="P132" s="407">
        <f t="shared" si="12"/>
        <v>15022.800000000003</v>
      </c>
      <c r="Q132" s="407">
        <f t="shared" si="13"/>
        <v>0</v>
      </c>
    </row>
    <row r="133" spans="1:17" ht="20.25">
      <c r="A133" s="92">
        <v>8</v>
      </c>
      <c r="B133" s="92">
        <v>44120000</v>
      </c>
      <c r="C133" s="14" t="s">
        <v>85</v>
      </c>
      <c r="D133" s="136">
        <v>0</v>
      </c>
      <c r="E133" s="131">
        <v>0</v>
      </c>
      <c r="F133" s="135">
        <f t="shared" si="14"/>
        <v>0</v>
      </c>
      <c r="G133" s="132">
        <v>11</v>
      </c>
      <c r="H133" s="137">
        <v>1156</v>
      </c>
      <c r="I133" s="14">
        <f t="shared" si="16"/>
        <v>12716</v>
      </c>
      <c r="J133" s="132">
        <v>0</v>
      </c>
      <c r="K133" s="131">
        <v>0</v>
      </c>
      <c r="L133" s="14">
        <f t="shared" si="15"/>
        <v>0</v>
      </c>
      <c r="M133" s="15">
        <f t="shared" si="17"/>
        <v>11</v>
      </c>
      <c r="N133" s="16">
        <v>1156</v>
      </c>
      <c r="O133" s="7">
        <f t="shared" si="18"/>
        <v>12716</v>
      </c>
      <c r="P133" s="407">
        <f t="shared" si="12"/>
        <v>12716</v>
      </c>
      <c r="Q133" s="407">
        <f t="shared" si="13"/>
        <v>0</v>
      </c>
    </row>
    <row r="134" spans="1:17" ht="20.25">
      <c r="A134" s="92">
        <v>9</v>
      </c>
      <c r="B134" s="92">
        <v>44120000</v>
      </c>
      <c r="C134" s="14" t="s">
        <v>88</v>
      </c>
      <c r="D134" s="136">
        <v>4</v>
      </c>
      <c r="E134" s="131">
        <v>2461</v>
      </c>
      <c r="F134" s="135">
        <f t="shared" si="14"/>
        <v>9844</v>
      </c>
      <c r="G134" s="132">
        <v>0</v>
      </c>
      <c r="H134" s="137">
        <v>0</v>
      </c>
      <c r="I134" s="14">
        <f t="shared" si="16"/>
        <v>0</v>
      </c>
      <c r="J134" s="132">
        <v>0</v>
      </c>
      <c r="K134" s="131">
        <v>0</v>
      </c>
      <c r="L134" s="14">
        <f t="shared" si="15"/>
        <v>0</v>
      </c>
      <c r="M134" s="15">
        <f t="shared" si="17"/>
        <v>4</v>
      </c>
      <c r="N134" s="16">
        <v>2461</v>
      </c>
      <c r="O134" s="7">
        <f t="shared" si="18"/>
        <v>9844</v>
      </c>
      <c r="P134" s="407">
        <f t="shared" si="12"/>
        <v>9844</v>
      </c>
      <c r="Q134" s="407">
        <f t="shared" si="13"/>
        <v>0</v>
      </c>
    </row>
    <row r="135" spans="1:17" ht="20.25">
      <c r="A135" s="92">
        <v>10</v>
      </c>
      <c r="B135" s="92">
        <v>44120000</v>
      </c>
      <c r="C135" s="14" t="s">
        <v>89</v>
      </c>
      <c r="D135" s="136">
        <v>1</v>
      </c>
      <c r="E135" s="131">
        <v>3460.38</v>
      </c>
      <c r="F135" s="135">
        <f t="shared" si="14"/>
        <v>3460.38</v>
      </c>
      <c r="G135" s="132">
        <v>0</v>
      </c>
      <c r="H135" s="131">
        <v>0</v>
      </c>
      <c r="I135" s="14">
        <f t="shared" si="16"/>
        <v>0</v>
      </c>
      <c r="J135" s="132">
        <v>1</v>
      </c>
      <c r="K135" s="131">
        <v>3460.38</v>
      </c>
      <c r="L135" s="14">
        <f t="shared" si="15"/>
        <v>3460.38</v>
      </c>
      <c r="M135" s="334">
        <f t="shared" si="17"/>
        <v>0</v>
      </c>
      <c r="N135" s="16">
        <v>0</v>
      </c>
      <c r="O135" s="7">
        <f t="shared" si="18"/>
        <v>0</v>
      </c>
      <c r="P135" s="407">
        <f t="shared" si="12"/>
        <v>0</v>
      </c>
      <c r="Q135" s="407">
        <f t="shared" si="13"/>
        <v>0</v>
      </c>
    </row>
    <row r="136" spans="1:17" ht="20.25">
      <c r="A136" s="92">
        <v>11</v>
      </c>
      <c r="B136" s="92">
        <v>44120000</v>
      </c>
      <c r="C136" s="14" t="s">
        <v>281</v>
      </c>
      <c r="D136" s="136">
        <v>8</v>
      </c>
      <c r="E136" s="131">
        <v>2033</v>
      </c>
      <c r="F136" s="135">
        <f t="shared" si="14"/>
        <v>16264</v>
      </c>
      <c r="G136" s="132">
        <v>0</v>
      </c>
      <c r="H136" s="137">
        <v>0</v>
      </c>
      <c r="I136" s="14">
        <f t="shared" si="16"/>
        <v>0</v>
      </c>
      <c r="J136" s="132">
        <v>1</v>
      </c>
      <c r="K136" s="131">
        <v>2033</v>
      </c>
      <c r="L136" s="14">
        <f t="shared" si="15"/>
        <v>2033</v>
      </c>
      <c r="M136" s="15">
        <f t="shared" si="17"/>
        <v>7</v>
      </c>
      <c r="N136" s="16">
        <v>2033</v>
      </c>
      <c r="O136" s="7">
        <f t="shared" si="18"/>
        <v>14231</v>
      </c>
      <c r="P136" s="407">
        <f aca="true" t="shared" si="19" ref="P136:P210">(D136*E136)+(G136*H136)-(J136*K136)</f>
        <v>14231</v>
      </c>
      <c r="Q136" s="407">
        <f aca="true" t="shared" si="20" ref="Q136:Q210">O136-P136</f>
        <v>0</v>
      </c>
    </row>
    <row r="137" spans="1:17" ht="20.25">
      <c r="A137" s="13">
        <v>12</v>
      </c>
      <c r="B137" s="92">
        <v>44120000</v>
      </c>
      <c r="C137" s="14" t="s">
        <v>90</v>
      </c>
      <c r="D137" s="136">
        <v>18</v>
      </c>
      <c r="E137" s="131">
        <v>117.7</v>
      </c>
      <c r="F137" s="135">
        <f t="shared" si="14"/>
        <v>2118.6</v>
      </c>
      <c r="G137" s="132">
        <v>0</v>
      </c>
      <c r="H137" s="131">
        <v>0</v>
      </c>
      <c r="I137" s="14">
        <f t="shared" si="16"/>
        <v>0</v>
      </c>
      <c r="J137" s="132">
        <v>15</v>
      </c>
      <c r="K137" s="131">
        <v>117.7</v>
      </c>
      <c r="L137" s="14">
        <f t="shared" si="15"/>
        <v>1765.5</v>
      </c>
      <c r="M137" s="15">
        <f t="shared" si="17"/>
        <v>3</v>
      </c>
      <c r="N137" s="16">
        <v>117.7</v>
      </c>
      <c r="O137" s="7">
        <f t="shared" si="18"/>
        <v>353.1</v>
      </c>
      <c r="P137" s="407">
        <f t="shared" si="19"/>
        <v>353.0999999999999</v>
      </c>
      <c r="Q137" s="407">
        <f t="shared" si="20"/>
        <v>0</v>
      </c>
    </row>
    <row r="138" spans="1:17" ht="20.25">
      <c r="A138" s="92">
        <v>13</v>
      </c>
      <c r="B138" s="92">
        <v>44120000</v>
      </c>
      <c r="C138" s="14" t="s">
        <v>91</v>
      </c>
      <c r="D138" s="136">
        <v>7</v>
      </c>
      <c r="E138" s="131">
        <v>181.9</v>
      </c>
      <c r="F138" s="135">
        <f t="shared" si="14"/>
        <v>1273.3</v>
      </c>
      <c r="G138" s="15">
        <v>0</v>
      </c>
      <c r="H138" s="16">
        <v>0</v>
      </c>
      <c r="I138" s="14">
        <f t="shared" si="16"/>
        <v>0</v>
      </c>
      <c r="J138" s="15">
        <v>6</v>
      </c>
      <c r="K138" s="16">
        <v>181.9</v>
      </c>
      <c r="L138" s="14">
        <f t="shared" si="15"/>
        <v>1091.4</v>
      </c>
      <c r="M138" s="15">
        <f t="shared" si="17"/>
        <v>1</v>
      </c>
      <c r="N138" s="16">
        <v>181.9</v>
      </c>
      <c r="O138" s="11">
        <f t="shared" si="18"/>
        <v>181.9</v>
      </c>
      <c r="P138" s="407">
        <f t="shared" si="19"/>
        <v>181.89999999999986</v>
      </c>
      <c r="Q138" s="407">
        <f t="shared" si="20"/>
        <v>0</v>
      </c>
    </row>
    <row r="139" spans="1:17" ht="20.25">
      <c r="A139" s="92">
        <v>14</v>
      </c>
      <c r="B139" s="92">
        <v>44120000</v>
      </c>
      <c r="C139" s="14" t="s">
        <v>321</v>
      </c>
      <c r="D139" s="136">
        <v>1</v>
      </c>
      <c r="E139" s="131">
        <v>451.54</v>
      </c>
      <c r="F139" s="135">
        <f t="shared" si="14"/>
        <v>451.54</v>
      </c>
      <c r="G139" s="132">
        <v>0</v>
      </c>
      <c r="H139" s="131">
        <v>0</v>
      </c>
      <c r="I139" s="14">
        <f t="shared" si="16"/>
        <v>0</v>
      </c>
      <c r="J139" s="132">
        <v>0</v>
      </c>
      <c r="K139" s="131">
        <v>0</v>
      </c>
      <c r="L139" s="14">
        <f t="shared" si="15"/>
        <v>0</v>
      </c>
      <c r="M139" s="15">
        <f t="shared" si="17"/>
        <v>1</v>
      </c>
      <c r="N139" s="16">
        <v>451.54</v>
      </c>
      <c r="O139" s="7">
        <f t="shared" si="18"/>
        <v>451.54</v>
      </c>
      <c r="P139" s="407">
        <f t="shared" si="19"/>
        <v>451.54</v>
      </c>
      <c r="Q139" s="407">
        <f t="shared" si="20"/>
        <v>0</v>
      </c>
    </row>
    <row r="140" spans="1:17" ht="20.25">
      <c r="A140" s="92">
        <v>15</v>
      </c>
      <c r="B140" s="92">
        <v>44120000</v>
      </c>
      <c r="C140" s="14" t="s">
        <v>107</v>
      </c>
      <c r="D140" s="136">
        <v>21</v>
      </c>
      <c r="E140" s="131">
        <v>211.86</v>
      </c>
      <c r="F140" s="135">
        <f t="shared" si="14"/>
        <v>4449.06</v>
      </c>
      <c r="G140" s="132">
        <v>100</v>
      </c>
      <c r="H140" s="131">
        <v>211.86</v>
      </c>
      <c r="I140" s="14">
        <f t="shared" si="16"/>
        <v>21186</v>
      </c>
      <c r="J140" s="132">
        <v>47</v>
      </c>
      <c r="K140" s="131">
        <v>211.86</v>
      </c>
      <c r="L140" s="14">
        <f t="shared" si="15"/>
        <v>9957.42</v>
      </c>
      <c r="M140" s="15">
        <f t="shared" si="17"/>
        <v>74</v>
      </c>
      <c r="N140" s="16">
        <v>211.86</v>
      </c>
      <c r="O140" s="7">
        <f t="shared" si="18"/>
        <v>15677.640000000001</v>
      </c>
      <c r="P140" s="407">
        <f t="shared" si="19"/>
        <v>15677.640000000001</v>
      </c>
      <c r="Q140" s="407">
        <f t="shared" si="20"/>
        <v>0</v>
      </c>
    </row>
    <row r="141" spans="1:17" ht="20.25">
      <c r="A141" s="92">
        <v>16</v>
      </c>
      <c r="B141" s="92">
        <v>44120000</v>
      </c>
      <c r="C141" s="14" t="s">
        <v>79</v>
      </c>
      <c r="D141" s="136">
        <v>10</v>
      </c>
      <c r="E141" s="131">
        <v>104.86</v>
      </c>
      <c r="F141" s="135">
        <f t="shared" si="14"/>
        <v>1048.6</v>
      </c>
      <c r="G141" s="132">
        <v>0</v>
      </c>
      <c r="H141" s="131">
        <v>0</v>
      </c>
      <c r="I141" s="14">
        <v>0</v>
      </c>
      <c r="J141" s="132">
        <v>0</v>
      </c>
      <c r="K141" s="131">
        <v>0</v>
      </c>
      <c r="L141" s="14">
        <v>0</v>
      </c>
      <c r="M141" s="15">
        <v>10</v>
      </c>
      <c r="N141" s="16">
        <v>104.86</v>
      </c>
      <c r="O141" s="7">
        <f t="shared" si="18"/>
        <v>1048.6</v>
      </c>
      <c r="P141" s="407">
        <f t="shared" si="19"/>
        <v>1048.6</v>
      </c>
      <c r="Q141" s="407">
        <f t="shared" si="20"/>
        <v>0</v>
      </c>
    </row>
    <row r="142" spans="1:17" ht="20.25">
      <c r="A142" s="92">
        <v>17</v>
      </c>
      <c r="B142" s="92">
        <v>44120000</v>
      </c>
      <c r="C142" s="14" t="s">
        <v>92</v>
      </c>
      <c r="D142" s="136">
        <v>0</v>
      </c>
      <c r="E142" s="131">
        <v>0</v>
      </c>
      <c r="F142" s="135">
        <f t="shared" si="14"/>
        <v>0</v>
      </c>
      <c r="G142" s="132">
        <v>50</v>
      </c>
      <c r="H142" s="131">
        <v>220.42</v>
      </c>
      <c r="I142" s="14">
        <f aca="true" t="shared" si="21" ref="I142:I216">G142*H142</f>
        <v>11021</v>
      </c>
      <c r="J142" s="132">
        <v>50</v>
      </c>
      <c r="K142" s="131">
        <v>220.42</v>
      </c>
      <c r="L142" s="14">
        <f aca="true" t="shared" si="22" ref="L142:L216">J142*K142</f>
        <v>11021</v>
      </c>
      <c r="M142" s="15">
        <f aca="true" t="shared" si="23" ref="M142:M216">D142+G142-J142</f>
        <v>0</v>
      </c>
      <c r="N142" s="16">
        <v>0</v>
      </c>
      <c r="O142" s="7">
        <f t="shared" si="18"/>
        <v>0</v>
      </c>
      <c r="P142" s="407">
        <f t="shared" si="19"/>
        <v>0</v>
      </c>
      <c r="Q142" s="407">
        <f t="shared" si="20"/>
        <v>0</v>
      </c>
    </row>
    <row r="143" spans="1:17" ht="20.25">
      <c r="A143" s="92">
        <v>17</v>
      </c>
      <c r="B143" s="92">
        <v>44120000</v>
      </c>
      <c r="C143" s="14" t="s">
        <v>92</v>
      </c>
      <c r="D143" s="136">
        <v>0</v>
      </c>
      <c r="E143" s="131">
        <v>0</v>
      </c>
      <c r="F143" s="135">
        <f t="shared" si="14"/>
        <v>0</v>
      </c>
      <c r="G143" s="132">
        <v>30</v>
      </c>
      <c r="H143" s="131">
        <v>224.7</v>
      </c>
      <c r="I143" s="14">
        <f t="shared" si="21"/>
        <v>6741</v>
      </c>
      <c r="J143" s="132">
        <v>18</v>
      </c>
      <c r="K143" s="131">
        <v>224.7</v>
      </c>
      <c r="L143" s="14">
        <f t="shared" si="22"/>
        <v>4044.6</v>
      </c>
      <c r="M143" s="15">
        <f t="shared" si="23"/>
        <v>12</v>
      </c>
      <c r="N143" s="16">
        <v>224.7</v>
      </c>
      <c r="O143" s="7">
        <f t="shared" si="18"/>
        <v>2696.3999999999996</v>
      </c>
      <c r="P143" s="407">
        <f t="shared" si="19"/>
        <v>2696.4</v>
      </c>
      <c r="Q143" s="407">
        <f t="shared" si="20"/>
        <v>0</v>
      </c>
    </row>
    <row r="144" spans="1:17" ht="20.25">
      <c r="A144" s="92">
        <v>18</v>
      </c>
      <c r="B144" s="92">
        <v>44120000</v>
      </c>
      <c r="C144" s="14" t="s">
        <v>93</v>
      </c>
      <c r="D144" s="136">
        <v>76</v>
      </c>
      <c r="E144" s="131">
        <v>101.65</v>
      </c>
      <c r="F144" s="135">
        <f t="shared" si="14"/>
        <v>7725.400000000001</v>
      </c>
      <c r="G144" s="132">
        <v>0</v>
      </c>
      <c r="H144" s="131">
        <v>0</v>
      </c>
      <c r="I144" s="14">
        <f t="shared" si="21"/>
        <v>0</v>
      </c>
      <c r="J144" s="132">
        <v>76</v>
      </c>
      <c r="K144" s="131">
        <v>101.65</v>
      </c>
      <c r="L144" s="14">
        <f t="shared" si="22"/>
        <v>7725.400000000001</v>
      </c>
      <c r="M144" s="15">
        <f t="shared" si="23"/>
        <v>0</v>
      </c>
      <c r="N144" s="16">
        <v>0</v>
      </c>
      <c r="O144" s="7">
        <f t="shared" si="18"/>
        <v>0</v>
      </c>
      <c r="P144" s="407">
        <f t="shared" si="19"/>
        <v>0</v>
      </c>
      <c r="Q144" s="407">
        <f t="shared" si="20"/>
        <v>0</v>
      </c>
    </row>
    <row r="145" spans="1:17" ht="20.25">
      <c r="A145" s="92">
        <v>18</v>
      </c>
      <c r="B145" s="92">
        <v>44120000</v>
      </c>
      <c r="C145" s="14" t="s">
        <v>93</v>
      </c>
      <c r="D145" s="136">
        <v>0</v>
      </c>
      <c r="E145" s="131">
        <v>0</v>
      </c>
      <c r="F145" s="135">
        <f t="shared" si="14"/>
        <v>0</v>
      </c>
      <c r="G145" s="132">
        <v>700</v>
      </c>
      <c r="H145" s="131">
        <v>111.28</v>
      </c>
      <c r="I145" s="14">
        <f t="shared" si="21"/>
        <v>77896</v>
      </c>
      <c r="J145" s="132">
        <v>700</v>
      </c>
      <c r="K145" s="131">
        <v>111.28</v>
      </c>
      <c r="L145" s="14">
        <f t="shared" si="22"/>
        <v>77896</v>
      </c>
      <c r="M145" s="15">
        <f t="shared" si="23"/>
        <v>0</v>
      </c>
      <c r="N145" s="16">
        <v>0</v>
      </c>
      <c r="O145" s="7">
        <f t="shared" si="18"/>
        <v>0</v>
      </c>
      <c r="P145" s="407">
        <f t="shared" si="19"/>
        <v>0</v>
      </c>
      <c r="Q145" s="407">
        <f t="shared" si="20"/>
        <v>0</v>
      </c>
    </row>
    <row r="146" spans="1:17" ht="20.25">
      <c r="A146" s="92">
        <v>19</v>
      </c>
      <c r="B146" s="92">
        <v>44120000</v>
      </c>
      <c r="C146" s="14" t="s">
        <v>94</v>
      </c>
      <c r="D146" s="136">
        <v>0</v>
      </c>
      <c r="E146" s="131">
        <v>0</v>
      </c>
      <c r="F146" s="135">
        <f t="shared" si="14"/>
        <v>0</v>
      </c>
      <c r="G146" s="132">
        <v>5000</v>
      </c>
      <c r="H146" s="131">
        <v>5.35</v>
      </c>
      <c r="I146" s="14">
        <f t="shared" si="21"/>
        <v>26750</v>
      </c>
      <c r="J146" s="132">
        <v>5000</v>
      </c>
      <c r="K146" s="131">
        <v>5.35</v>
      </c>
      <c r="L146" s="14">
        <f t="shared" si="22"/>
        <v>26750</v>
      </c>
      <c r="M146" s="15">
        <f t="shared" si="23"/>
        <v>0</v>
      </c>
      <c r="N146" s="16">
        <v>0</v>
      </c>
      <c r="O146" s="7">
        <f t="shared" si="18"/>
        <v>0</v>
      </c>
      <c r="P146" s="407">
        <f t="shared" si="19"/>
        <v>0</v>
      </c>
      <c r="Q146" s="407">
        <f t="shared" si="20"/>
        <v>0</v>
      </c>
    </row>
    <row r="147" spans="1:17" ht="20.25">
      <c r="A147" s="92">
        <v>20</v>
      </c>
      <c r="B147" s="92">
        <v>44120000</v>
      </c>
      <c r="C147" s="14" t="s">
        <v>95</v>
      </c>
      <c r="D147" s="136">
        <v>19</v>
      </c>
      <c r="E147" s="131">
        <v>5.35</v>
      </c>
      <c r="F147" s="135">
        <f t="shared" si="14"/>
        <v>101.64999999999999</v>
      </c>
      <c r="G147" s="132">
        <v>0</v>
      </c>
      <c r="H147" s="131">
        <v>0</v>
      </c>
      <c r="I147" s="14">
        <f t="shared" si="21"/>
        <v>0</v>
      </c>
      <c r="J147" s="132">
        <v>0</v>
      </c>
      <c r="K147" s="131">
        <v>0</v>
      </c>
      <c r="L147" s="14">
        <f t="shared" si="22"/>
        <v>0</v>
      </c>
      <c r="M147" s="15">
        <f t="shared" si="23"/>
        <v>19</v>
      </c>
      <c r="N147" s="16">
        <v>5.35</v>
      </c>
      <c r="O147" s="7">
        <f t="shared" si="18"/>
        <v>101.64999999999999</v>
      </c>
      <c r="P147" s="407">
        <f t="shared" si="19"/>
        <v>101.64999999999999</v>
      </c>
      <c r="Q147" s="407">
        <f t="shared" si="20"/>
        <v>0</v>
      </c>
    </row>
    <row r="148" spans="1:17" ht="20.25">
      <c r="A148" s="92">
        <v>21</v>
      </c>
      <c r="B148" s="92">
        <v>44120000</v>
      </c>
      <c r="C148" s="14" t="s">
        <v>96</v>
      </c>
      <c r="D148" s="136">
        <v>8</v>
      </c>
      <c r="E148" s="131">
        <v>113.99</v>
      </c>
      <c r="F148" s="135">
        <f t="shared" si="14"/>
        <v>911.92</v>
      </c>
      <c r="G148" s="132">
        <v>0</v>
      </c>
      <c r="H148" s="131">
        <v>0</v>
      </c>
      <c r="I148" s="14">
        <f t="shared" si="21"/>
        <v>0</v>
      </c>
      <c r="J148" s="132">
        <v>0</v>
      </c>
      <c r="K148" s="131">
        <v>0</v>
      </c>
      <c r="L148" s="14">
        <f t="shared" si="22"/>
        <v>0</v>
      </c>
      <c r="M148" s="15">
        <f t="shared" si="23"/>
        <v>8</v>
      </c>
      <c r="N148" s="16">
        <v>113.99</v>
      </c>
      <c r="O148" s="7">
        <f t="shared" si="18"/>
        <v>911.92</v>
      </c>
      <c r="P148" s="407">
        <f t="shared" si="19"/>
        <v>911.92</v>
      </c>
      <c r="Q148" s="407">
        <f t="shared" si="20"/>
        <v>0</v>
      </c>
    </row>
    <row r="149" spans="1:17" ht="20.25">
      <c r="A149" s="92">
        <v>22</v>
      </c>
      <c r="B149" s="92">
        <v>44120000</v>
      </c>
      <c r="C149" s="14" t="s">
        <v>97</v>
      </c>
      <c r="D149" s="136">
        <v>17</v>
      </c>
      <c r="E149" s="131">
        <v>69.55</v>
      </c>
      <c r="F149" s="135">
        <f t="shared" si="14"/>
        <v>1182.35</v>
      </c>
      <c r="G149" s="132">
        <v>0</v>
      </c>
      <c r="H149" s="131">
        <v>0</v>
      </c>
      <c r="I149" s="14">
        <f t="shared" si="21"/>
        <v>0</v>
      </c>
      <c r="J149" s="132">
        <v>14</v>
      </c>
      <c r="K149" s="131">
        <v>69.55</v>
      </c>
      <c r="L149" s="14">
        <f t="shared" si="22"/>
        <v>973.6999999999999</v>
      </c>
      <c r="M149" s="15">
        <f t="shared" si="23"/>
        <v>3</v>
      </c>
      <c r="N149" s="16">
        <v>69.55</v>
      </c>
      <c r="O149" s="7">
        <f t="shared" si="18"/>
        <v>208.64999999999998</v>
      </c>
      <c r="P149" s="407">
        <f t="shared" si="19"/>
        <v>208.64999999999998</v>
      </c>
      <c r="Q149" s="407">
        <f t="shared" si="20"/>
        <v>0</v>
      </c>
    </row>
    <row r="150" spans="1:17" ht="20.25">
      <c r="A150" s="92">
        <v>23</v>
      </c>
      <c r="B150" s="92">
        <v>44120000</v>
      </c>
      <c r="C150" s="14" t="s">
        <v>98</v>
      </c>
      <c r="D150" s="136">
        <v>9</v>
      </c>
      <c r="E150" s="131">
        <v>37.45</v>
      </c>
      <c r="F150" s="135">
        <f t="shared" si="14"/>
        <v>337.05</v>
      </c>
      <c r="G150" s="132">
        <v>0</v>
      </c>
      <c r="H150" s="131">
        <v>0</v>
      </c>
      <c r="I150" s="14">
        <f t="shared" si="21"/>
        <v>0</v>
      </c>
      <c r="J150" s="132">
        <v>5</v>
      </c>
      <c r="K150" s="131">
        <v>37.45</v>
      </c>
      <c r="L150" s="14">
        <f t="shared" si="22"/>
        <v>187.25</v>
      </c>
      <c r="M150" s="15">
        <f t="shared" si="23"/>
        <v>4</v>
      </c>
      <c r="N150" s="16">
        <v>37.45</v>
      </c>
      <c r="O150" s="7">
        <f t="shared" si="18"/>
        <v>149.8</v>
      </c>
      <c r="P150" s="407">
        <f t="shared" si="19"/>
        <v>149.8</v>
      </c>
      <c r="Q150" s="407">
        <f t="shared" si="20"/>
        <v>0</v>
      </c>
    </row>
    <row r="151" spans="1:17" ht="20.25">
      <c r="A151" s="92">
        <v>24</v>
      </c>
      <c r="B151" s="92">
        <v>44120000</v>
      </c>
      <c r="C151" s="14" t="s">
        <v>282</v>
      </c>
      <c r="D151" s="136">
        <v>26</v>
      </c>
      <c r="E151" s="131">
        <v>693.36</v>
      </c>
      <c r="F151" s="135">
        <f t="shared" si="14"/>
        <v>18027.36</v>
      </c>
      <c r="G151" s="132">
        <v>0</v>
      </c>
      <c r="H151" s="131">
        <v>0</v>
      </c>
      <c r="I151" s="14">
        <f t="shared" si="21"/>
        <v>0</v>
      </c>
      <c r="J151" s="132">
        <v>22</v>
      </c>
      <c r="K151" s="131">
        <v>693.36</v>
      </c>
      <c r="L151" s="14">
        <f t="shared" si="22"/>
        <v>15253.92</v>
      </c>
      <c r="M151" s="15">
        <f t="shared" si="23"/>
        <v>4</v>
      </c>
      <c r="N151" s="16">
        <v>693.36</v>
      </c>
      <c r="O151" s="7">
        <f t="shared" si="18"/>
        <v>2773.44</v>
      </c>
      <c r="P151" s="407">
        <f t="shared" si="19"/>
        <v>2773.4400000000005</v>
      </c>
      <c r="Q151" s="407">
        <f t="shared" si="20"/>
        <v>0</v>
      </c>
    </row>
    <row r="152" spans="1:17" ht="20.25">
      <c r="A152" s="92">
        <v>24</v>
      </c>
      <c r="B152" s="92">
        <v>44120000</v>
      </c>
      <c r="C152" s="14" t="s">
        <v>282</v>
      </c>
      <c r="D152" s="136">
        <v>0</v>
      </c>
      <c r="E152" s="131">
        <v>0</v>
      </c>
      <c r="F152" s="135">
        <v>0</v>
      </c>
      <c r="G152" s="132">
        <v>20</v>
      </c>
      <c r="H152" s="131">
        <v>694</v>
      </c>
      <c r="I152" s="14">
        <f t="shared" si="21"/>
        <v>13880</v>
      </c>
      <c r="J152" s="132">
        <v>0</v>
      </c>
      <c r="K152" s="131">
        <v>0</v>
      </c>
      <c r="L152" s="14">
        <f t="shared" si="22"/>
        <v>0</v>
      </c>
      <c r="M152" s="15">
        <f t="shared" si="23"/>
        <v>20</v>
      </c>
      <c r="N152" s="16">
        <v>694</v>
      </c>
      <c r="O152" s="7">
        <f t="shared" si="18"/>
        <v>13880</v>
      </c>
      <c r="P152" s="407">
        <f t="shared" si="19"/>
        <v>13880</v>
      </c>
      <c r="Q152" s="407">
        <f t="shared" si="20"/>
        <v>0</v>
      </c>
    </row>
    <row r="153" spans="1:17" ht="20.25">
      <c r="A153" s="92">
        <v>25</v>
      </c>
      <c r="B153" s="92">
        <v>44120000</v>
      </c>
      <c r="C153" s="135" t="s">
        <v>99</v>
      </c>
      <c r="D153" s="136">
        <v>24</v>
      </c>
      <c r="E153" s="131">
        <v>208.65</v>
      </c>
      <c r="F153" s="135">
        <f aca="true" t="shared" si="24" ref="F153:F227">D153*E153</f>
        <v>5007.6</v>
      </c>
      <c r="G153" s="132">
        <v>0</v>
      </c>
      <c r="H153" s="131">
        <v>0</v>
      </c>
      <c r="I153" s="14">
        <f t="shared" si="21"/>
        <v>0</v>
      </c>
      <c r="J153" s="132">
        <v>24</v>
      </c>
      <c r="K153" s="131">
        <v>208.65</v>
      </c>
      <c r="L153" s="14">
        <f t="shared" si="22"/>
        <v>5007.6</v>
      </c>
      <c r="M153" s="15">
        <f t="shared" si="23"/>
        <v>0</v>
      </c>
      <c r="N153" s="16">
        <v>0</v>
      </c>
      <c r="O153" s="7">
        <f t="shared" si="18"/>
        <v>0</v>
      </c>
      <c r="P153" s="407">
        <f t="shared" si="19"/>
        <v>0</v>
      </c>
      <c r="Q153" s="407">
        <f t="shared" si="20"/>
        <v>0</v>
      </c>
    </row>
    <row r="154" spans="1:17" ht="20.25">
      <c r="A154" s="92">
        <v>25</v>
      </c>
      <c r="B154" s="92">
        <v>44120000</v>
      </c>
      <c r="C154" s="135" t="s">
        <v>99</v>
      </c>
      <c r="D154" s="136">
        <v>0</v>
      </c>
      <c r="E154" s="131">
        <v>0</v>
      </c>
      <c r="F154" s="135">
        <f t="shared" si="24"/>
        <v>0</v>
      </c>
      <c r="G154" s="132">
        <v>30</v>
      </c>
      <c r="H154" s="131">
        <v>224.7</v>
      </c>
      <c r="I154" s="14">
        <f t="shared" si="21"/>
        <v>6741</v>
      </c>
      <c r="J154" s="132">
        <v>18</v>
      </c>
      <c r="K154" s="131">
        <v>224.7</v>
      </c>
      <c r="L154" s="14">
        <f t="shared" si="22"/>
        <v>4044.6</v>
      </c>
      <c r="M154" s="15">
        <f t="shared" si="23"/>
        <v>12</v>
      </c>
      <c r="N154" s="16">
        <v>224.7</v>
      </c>
      <c r="O154" s="7">
        <f t="shared" si="18"/>
        <v>2696.3999999999996</v>
      </c>
      <c r="P154" s="407">
        <f t="shared" si="19"/>
        <v>2696.4</v>
      </c>
      <c r="Q154" s="407">
        <f t="shared" si="20"/>
        <v>0</v>
      </c>
    </row>
    <row r="155" spans="1:17" ht="20.25">
      <c r="A155" s="92">
        <v>26</v>
      </c>
      <c r="B155" s="91">
        <v>44120000</v>
      </c>
      <c r="C155" s="14" t="s">
        <v>100</v>
      </c>
      <c r="D155" s="233">
        <v>317</v>
      </c>
      <c r="E155" s="131">
        <v>1.26</v>
      </c>
      <c r="F155" s="135">
        <f t="shared" si="24"/>
        <v>399.42</v>
      </c>
      <c r="G155" s="132">
        <v>0</v>
      </c>
      <c r="H155" s="131">
        <v>0</v>
      </c>
      <c r="I155" s="14">
        <f t="shared" si="21"/>
        <v>0</v>
      </c>
      <c r="J155" s="132">
        <v>32</v>
      </c>
      <c r="K155" s="131">
        <v>1.26</v>
      </c>
      <c r="L155" s="14">
        <f t="shared" si="22"/>
        <v>40.32</v>
      </c>
      <c r="M155" s="15">
        <f t="shared" si="23"/>
        <v>285</v>
      </c>
      <c r="N155" s="16">
        <v>1.26</v>
      </c>
      <c r="O155" s="7">
        <f t="shared" si="18"/>
        <v>359.1</v>
      </c>
      <c r="P155" s="407">
        <f t="shared" si="19"/>
        <v>359.1</v>
      </c>
      <c r="Q155" s="407">
        <f t="shared" si="20"/>
        <v>0</v>
      </c>
    </row>
    <row r="156" spans="1:17" ht="20.25">
      <c r="A156" s="92">
        <v>27</v>
      </c>
      <c r="B156" s="92">
        <v>44120000</v>
      </c>
      <c r="C156" s="14" t="s">
        <v>101</v>
      </c>
      <c r="D156" s="136">
        <v>17</v>
      </c>
      <c r="E156" s="131">
        <v>117.7</v>
      </c>
      <c r="F156" s="135">
        <f t="shared" si="24"/>
        <v>2000.9</v>
      </c>
      <c r="G156" s="132">
        <v>22</v>
      </c>
      <c r="H156" s="131">
        <v>117.7</v>
      </c>
      <c r="I156" s="14">
        <f t="shared" si="21"/>
        <v>2589.4</v>
      </c>
      <c r="J156" s="132">
        <v>18</v>
      </c>
      <c r="K156" s="131">
        <v>117</v>
      </c>
      <c r="L156" s="14">
        <f t="shared" si="22"/>
        <v>2106</v>
      </c>
      <c r="M156" s="15">
        <f t="shared" si="23"/>
        <v>21</v>
      </c>
      <c r="N156" s="16">
        <v>117.7</v>
      </c>
      <c r="O156" s="7">
        <f t="shared" si="18"/>
        <v>2471.7000000000003</v>
      </c>
      <c r="P156" s="407">
        <f t="shared" si="19"/>
        <v>2484.3</v>
      </c>
      <c r="Q156" s="407">
        <f t="shared" si="20"/>
        <v>-12.599999999999909</v>
      </c>
    </row>
    <row r="157" spans="1:17" ht="20.25">
      <c r="A157" s="92">
        <v>28</v>
      </c>
      <c r="B157" s="92">
        <v>44120000</v>
      </c>
      <c r="C157" s="14" t="s">
        <v>102</v>
      </c>
      <c r="D157" s="136">
        <v>1</v>
      </c>
      <c r="E157" s="131">
        <v>98.44</v>
      </c>
      <c r="F157" s="135">
        <f t="shared" si="24"/>
        <v>98.44</v>
      </c>
      <c r="G157" s="132">
        <v>0</v>
      </c>
      <c r="H157" s="131">
        <v>0</v>
      </c>
      <c r="I157" s="14">
        <f t="shared" si="21"/>
        <v>0</v>
      </c>
      <c r="J157" s="132">
        <v>1</v>
      </c>
      <c r="K157" s="131">
        <v>98.44</v>
      </c>
      <c r="L157" s="14">
        <f t="shared" si="22"/>
        <v>98.44</v>
      </c>
      <c r="M157" s="15">
        <f t="shared" si="23"/>
        <v>0</v>
      </c>
      <c r="N157" s="16">
        <v>0</v>
      </c>
      <c r="O157" s="7">
        <f t="shared" si="18"/>
        <v>0</v>
      </c>
      <c r="P157" s="407">
        <f t="shared" si="19"/>
        <v>0</v>
      </c>
      <c r="Q157" s="407">
        <f t="shared" si="20"/>
        <v>0</v>
      </c>
    </row>
    <row r="158" spans="1:17" ht="20.25">
      <c r="A158" s="92">
        <v>28</v>
      </c>
      <c r="B158" s="92">
        <v>44120000</v>
      </c>
      <c r="C158" s="14" t="s">
        <v>102</v>
      </c>
      <c r="D158" s="136">
        <v>10</v>
      </c>
      <c r="E158" s="131">
        <v>82.39</v>
      </c>
      <c r="F158" s="135">
        <f t="shared" si="24"/>
        <v>823.9</v>
      </c>
      <c r="G158" s="132">
        <v>0</v>
      </c>
      <c r="H158" s="131">
        <v>0</v>
      </c>
      <c r="I158" s="14">
        <f t="shared" si="21"/>
        <v>0</v>
      </c>
      <c r="J158" s="132">
        <v>10</v>
      </c>
      <c r="K158" s="131">
        <v>82.39</v>
      </c>
      <c r="L158" s="14">
        <f t="shared" si="22"/>
        <v>823.9</v>
      </c>
      <c r="M158" s="15">
        <f t="shared" si="23"/>
        <v>0</v>
      </c>
      <c r="N158" s="16">
        <v>0</v>
      </c>
      <c r="O158" s="7">
        <f t="shared" si="18"/>
        <v>0</v>
      </c>
      <c r="P158" s="407">
        <f t="shared" si="19"/>
        <v>0</v>
      </c>
      <c r="Q158" s="407">
        <f t="shared" si="20"/>
        <v>0</v>
      </c>
    </row>
    <row r="159" spans="1:17" ht="20.25">
      <c r="A159" s="92">
        <v>29</v>
      </c>
      <c r="B159" s="92">
        <v>44120000</v>
      </c>
      <c r="C159" s="135" t="s">
        <v>103</v>
      </c>
      <c r="D159" s="134">
        <v>65</v>
      </c>
      <c r="E159" s="129">
        <v>19.26</v>
      </c>
      <c r="F159" s="135">
        <f t="shared" si="24"/>
        <v>1251.9</v>
      </c>
      <c r="G159" s="132">
        <v>0</v>
      </c>
      <c r="H159" s="131">
        <v>0</v>
      </c>
      <c r="I159" s="14">
        <f t="shared" si="21"/>
        <v>0</v>
      </c>
      <c r="J159" s="132">
        <v>65</v>
      </c>
      <c r="K159" s="131">
        <v>19.26</v>
      </c>
      <c r="L159" s="14">
        <f t="shared" si="22"/>
        <v>1251.9</v>
      </c>
      <c r="M159" s="15">
        <f t="shared" si="23"/>
        <v>0</v>
      </c>
      <c r="N159" s="16">
        <v>0</v>
      </c>
      <c r="O159" s="7">
        <f t="shared" si="18"/>
        <v>0</v>
      </c>
      <c r="P159" s="407">
        <f t="shared" si="19"/>
        <v>0</v>
      </c>
      <c r="Q159" s="407">
        <f t="shared" si="20"/>
        <v>0</v>
      </c>
    </row>
    <row r="160" spans="1:17" ht="20.25">
      <c r="A160" s="92">
        <v>29</v>
      </c>
      <c r="B160" s="92">
        <v>44120000</v>
      </c>
      <c r="C160" s="135" t="s">
        <v>103</v>
      </c>
      <c r="D160" s="136">
        <v>0</v>
      </c>
      <c r="E160" s="131">
        <v>0</v>
      </c>
      <c r="F160" s="135">
        <f t="shared" si="24"/>
        <v>0</v>
      </c>
      <c r="G160" s="132">
        <v>50</v>
      </c>
      <c r="H160" s="131">
        <v>21.4</v>
      </c>
      <c r="I160" s="14">
        <f t="shared" si="21"/>
        <v>1070</v>
      </c>
      <c r="J160" s="132">
        <v>25</v>
      </c>
      <c r="K160" s="131">
        <v>21.4</v>
      </c>
      <c r="L160" s="14">
        <f t="shared" si="22"/>
        <v>535</v>
      </c>
      <c r="M160" s="15">
        <f t="shared" si="23"/>
        <v>25</v>
      </c>
      <c r="N160" s="16">
        <v>21.4</v>
      </c>
      <c r="O160" s="7">
        <f t="shared" si="18"/>
        <v>535</v>
      </c>
      <c r="P160" s="407">
        <f t="shared" si="19"/>
        <v>535</v>
      </c>
      <c r="Q160" s="407">
        <f t="shared" si="20"/>
        <v>0</v>
      </c>
    </row>
    <row r="161" spans="1:17" ht="20.25">
      <c r="A161" s="92">
        <v>30</v>
      </c>
      <c r="B161" s="91">
        <v>44120000</v>
      </c>
      <c r="C161" s="14" t="s">
        <v>104</v>
      </c>
      <c r="D161" s="136">
        <v>49</v>
      </c>
      <c r="E161" s="131">
        <v>51.36</v>
      </c>
      <c r="F161" s="135">
        <f t="shared" si="24"/>
        <v>2516.64</v>
      </c>
      <c r="G161" s="132">
        <v>0</v>
      </c>
      <c r="H161" s="131">
        <v>0</v>
      </c>
      <c r="I161" s="14">
        <f t="shared" si="21"/>
        <v>0</v>
      </c>
      <c r="J161" s="132">
        <v>34</v>
      </c>
      <c r="K161" s="131">
        <v>51.36</v>
      </c>
      <c r="L161" s="14">
        <f t="shared" si="22"/>
        <v>1746.24</v>
      </c>
      <c r="M161" s="15">
        <f t="shared" si="23"/>
        <v>15</v>
      </c>
      <c r="N161" s="16">
        <v>51.36</v>
      </c>
      <c r="O161" s="7">
        <f t="shared" si="18"/>
        <v>770.4</v>
      </c>
      <c r="P161" s="407">
        <f t="shared" si="19"/>
        <v>770.3999999999999</v>
      </c>
      <c r="Q161" s="407">
        <f t="shared" si="20"/>
        <v>0</v>
      </c>
    </row>
    <row r="162" spans="1:17" ht="20.25">
      <c r="A162" s="92">
        <v>31</v>
      </c>
      <c r="B162" s="92">
        <v>44120000</v>
      </c>
      <c r="C162" s="14" t="s">
        <v>105</v>
      </c>
      <c r="D162" s="136">
        <v>22</v>
      </c>
      <c r="E162" s="131">
        <v>11.77</v>
      </c>
      <c r="F162" s="135">
        <f t="shared" si="24"/>
        <v>258.94</v>
      </c>
      <c r="G162" s="132">
        <v>0</v>
      </c>
      <c r="H162" s="131">
        <v>0</v>
      </c>
      <c r="I162" s="14">
        <f t="shared" si="21"/>
        <v>0</v>
      </c>
      <c r="J162" s="132">
        <v>5</v>
      </c>
      <c r="K162" s="131">
        <v>11.77</v>
      </c>
      <c r="L162" s="14">
        <f t="shared" si="22"/>
        <v>58.849999999999994</v>
      </c>
      <c r="M162" s="15">
        <f t="shared" si="23"/>
        <v>17</v>
      </c>
      <c r="N162" s="16">
        <v>11.77</v>
      </c>
      <c r="O162" s="7">
        <f t="shared" si="18"/>
        <v>200.09</v>
      </c>
      <c r="P162" s="407">
        <f t="shared" si="19"/>
        <v>200.09</v>
      </c>
      <c r="Q162" s="407">
        <f t="shared" si="20"/>
        <v>0</v>
      </c>
    </row>
    <row r="163" spans="1:17" ht="20.25">
      <c r="A163" s="92">
        <v>32</v>
      </c>
      <c r="B163" s="92">
        <v>44120000</v>
      </c>
      <c r="C163" s="14" t="s">
        <v>106</v>
      </c>
      <c r="D163" s="136">
        <v>12</v>
      </c>
      <c r="E163" s="131">
        <v>9.63</v>
      </c>
      <c r="F163" s="135">
        <f t="shared" si="24"/>
        <v>115.56</v>
      </c>
      <c r="G163" s="132">
        <v>0</v>
      </c>
      <c r="H163" s="131">
        <v>0</v>
      </c>
      <c r="I163" s="14">
        <f t="shared" si="21"/>
        <v>0</v>
      </c>
      <c r="J163" s="132">
        <v>6</v>
      </c>
      <c r="K163" s="131">
        <v>9.63</v>
      </c>
      <c r="L163" s="14">
        <f t="shared" si="22"/>
        <v>57.78</v>
      </c>
      <c r="M163" s="15">
        <f t="shared" si="23"/>
        <v>6</v>
      </c>
      <c r="N163" s="16">
        <v>9.63</v>
      </c>
      <c r="O163" s="7">
        <f t="shared" si="18"/>
        <v>57.78</v>
      </c>
      <c r="P163" s="407">
        <f t="shared" si="19"/>
        <v>57.78</v>
      </c>
      <c r="Q163" s="407">
        <f t="shared" si="20"/>
        <v>0</v>
      </c>
    </row>
    <row r="164" spans="1:17" ht="20.25">
      <c r="A164" s="92">
        <v>32</v>
      </c>
      <c r="B164" s="92">
        <v>44120000</v>
      </c>
      <c r="C164" s="14" t="s">
        <v>106</v>
      </c>
      <c r="D164" s="136">
        <v>10</v>
      </c>
      <c r="E164" s="131">
        <v>11.77</v>
      </c>
      <c r="F164" s="135">
        <f t="shared" si="24"/>
        <v>117.69999999999999</v>
      </c>
      <c r="G164" s="132">
        <v>0</v>
      </c>
      <c r="H164" s="131">
        <v>0</v>
      </c>
      <c r="I164" s="14">
        <f t="shared" si="21"/>
        <v>0</v>
      </c>
      <c r="J164" s="132">
        <v>0</v>
      </c>
      <c r="K164" s="131">
        <v>0</v>
      </c>
      <c r="L164" s="14">
        <f t="shared" si="22"/>
        <v>0</v>
      </c>
      <c r="M164" s="15">
        <f t="shared" si="23"/>
        <v>10</v>
      </c>
      <c r="N164" s="16">
        <v>11.77</v>
      </c>
      <c r="O164" s="7">
        <f t="shared" si="18"/>
        <v>117.69999999999999</v>
      </c>
      <c r="P164" s="407">
        <f t="shared" si="19"/>
        <v>117.69999999999999</v>
      </c>
      <c r="Q164" s="407">
        <f t="shared" si="20"/>
        <v>0</v>
      </c>
    </row>
    <row r="165" spans="1:17" ht="20.25">
      <c r="A165" s="92">
        <v>33</v>
      </c>
      <c r="B165" s="92">
        <v>44120000</v>
      </c>
      <c r="C165" s="14" t="s">
        <v>108</v>
      </c>
      <c r="D165" s="136">
        <v>0</v>
      </c>
      <c r="E165" s="131">
        <v>0</v>
      </c>
      <c r="F165" s="135">
        <f t="shared" si="24"/>
        <v>0</v>
      </c>
      <c r="G165" s="132">
        <v>30</v>
      </c>
      <c r="H165" s="131">
        <v>630</v>
      </c>
      <c r="I165" s="14">
        <f t="shared" si="21"/>
        <v>18900</v>
      </c>
      <c r="J165" s="132">
        <v>30</v>
      </c>
      <c r="K165" s="131">
        <v>630</v>
      </c>
      <c r="L165" s="14">
        <f t="shared" si="22"/>
        <v>18900</v>
      </c>
      <c r="M165" s="15">
        <f t="shared" si="23"/>
        <v>0</v>
      </c>
      <c r="N165" s="16">
        <v>0</v>
      </c>
      <c r="O165" s="7">
        <f t="shared" si="18"/>
        <v>0</v>
      </c>
      <c r="P165" s="407">
        <f t="shared" si="19"/>
        <v>0</v>
      </c>
      <c r="Q165" s="407">
        <f t="shared" si="20"/>
        <v>0</v>
      </c>
    </row>
    <row r="166" spans="1:17" ht="20.25">
      <c r="A166" s="92">
        <v>33</v>
      </c>
      <c r="B166" s="92">
        <v>44120000</v>
      </c>
      <c r="C166" s="14" t="s">
        <v>108</v>
      </c>
      <c r="D166" s="134">
        <v>0</v>
      </c>
      <c r="E166" s="129">
        <v>0</v>
      </c>
      <c r="F166" s="135">
        <f t="shared" si="24"/>
        <v>0</v>
      </c>
      <c r="G166" s="132">
        <v>100</v>
      </c>
      <c r="H166" s="131">
        <v>573.52</v>
      </c>
      <c r="I166" s="14">
        <f t="shared" si="21"/>
        <v>57352</v>
      </c>
      <c r="J166" s="132">
        <v>4</v>
      </c>
      <c r="K166" s="131">
        <v>573.52</v>
      </c>
      <c r="L166" s="14">
        <f t="shared" si="22"/>
        <v>2294.08</v>
      </c>
      <c r="M166" s="15">
        <v>96</v>
      </c>
      <c r="N166" s="16">
        <v>573.52</v>
      </c>
      <c r="O166" s="7">
        <f t="shared" si="18"/>
        <v>55057.92</v>
      </c>
      <c r="P166" s="407">
        <f t="shared" si="19"/>
        <v>55057.92</v>
      </c>
      <c r="Q166" s="407">
        <f t="shared" si="20"/>
        <v>0</v>
      </c>
    </row>
    <row r="167" spans="1:17" ht="20.25">
      <c r="A167" s="92">
        <v>34</v>
      </c>
      <c r="B167" s="92">
        <v>44120000</v>
      </c>
      <c r="C167" s="14" t="s">
        <v>284</v>
      </c>
      <c r="D167" s="136">
        <v>0</v>
      </c>
      <c r="E167" s="131">
        <v>0</v>
      </c>
      <c r="F167" s="135">
        <f t="shared" si="24"/>
        <v>0</v>
      </c>
      <c r="G167" s="132">
        <v>20</v>
      </c>
      <c r="H167" s="131">
        <v>690</v>
      </c>
      <c r="I167" s="14">
        <f t="shared" si="21"/>
        <v>13800</v>
      </c>
      <c r="J167" s="132">
        <v>20</v>
      </c>
      <c r="K167" s="131">
        <v>690</v>
      </c>
      <c r="L167" s="14">
        <f t="shared" si="22"/>
        <v>13800</v>
      </c>
      <c r="M167" s="15">
        <f t="shared" si="23"/>
        <v>0</v>
      </c>
      <c r="N167" s="16">
        <v>0</v>
      </c>
      <c r="O167" s="7">
        <f t="shared" si="18"/>
        <v>0</v>
      </c>
      <c r="P167" s="407">
        <f t="shared" si="19"/>
        <v>0</v>
      </c>
      <c r="Q167" s="407">
        <f t="shared" si="20"/>
        <v>0</v>
      </c>
    </row>
    <row r="168" spans="1:17" ht="20.25">
      <c r="A168" s="92">
        <v>35</v>
      </c>
      <c r="B168" s="92">
        <v>44120000</v>
      </c>
      <c r="C168" s="14" t="s">
        <v>285</v>
      </c>
      <c r="D168" s="136">
        <v>0</v>
      </c>
      <c r="E168" s="131">
        <v>0</v>
      </c>
      <c r="F168" s="135">
        <f t="shared" si="24"/>
        <v>0</v>
      </c>
      <c r="G168" s="132">
        <v>323</v>
      </c>
      <c r="H168" s="131">
        <v>567.1</v>
      </c>
      <c r="I168" s="14">
        <f t="shared" si="21"/>
        <v>183173.30000000002</v>
      </c>
      <c r="J168" s="132">
        <v>323</v>
      </c>
      <c r="K168" s="131">
        <v>567.1</v>
      </c>
      <c r="L168" s="14">
        <f t="shared" si="22"/>
        <v>183173.30000000002</v>
      </c>
      <c r="M168" s="15">
        <f t="shared" si="23"/>
        <v>0</v>
      </c>
      <c r="N168" s="16">
        <v>0</v>
      </c>
      <c r="O168" s="7">
        <f t="shared" si="18"/>
        <v>0</v>
      </c>
      <c r="P168" s="407">
        <f t="shared" si="19"/>
        <v>0</v>
      </c>
      <c r="Q168" s="407">
        <f t="shared" si="20"/>
        <v>0</v>
      </c>
    </row>
    <row r="169" spans="1:17" ht="20.25">
      <c r="A169" s="92">
        <v>36</v>
      </c>
      <c r="B169" s="92">
        <v>44120000</v>
      </c>
      <c r="C169" s="14" t="s">
        <v>286</v>
      </c>
      <c r="D169" s="136">
        <v>1</v>
      </c>
      <c r="E169" s="131">
        <v>1385.65</v>
      </c>
      <c r="F169" s="135">
        <f t="shared" si="24"/>
        <v>1385.65</v>
      </c>
      <c r="G169" s="132">
        <v>0</v>
      </c>
      <c r="H169" s="138">
        <v>0</v>
      </c>
      <c r="I169" s="14">
        <f t="shared" si="21"/>
        <v>0</v>
      </c>
      <c r="J169" s="132">
        <v>1</v>
      </c>
      <c r="K169" s="131">
        <v>1385.65</v>
      </c>
      <c r="L169" s="14">
        <f t="shared" si="22"/>
        <v>1385.65</v>
      </c>
      <c r="M169" s="15">
        <f t="shared" si="23"/>
        <v>0</v>
      </c>
      <c r="N169" s="16">
        <v>0</v>
      </c>
      <c r="O169" s="7">
        <f t="shared" si="18"/>
        <v>0</v>
      </c>
      <c r="P169" s="407">
        <f t="shared" si="19"/>
        <v>0</v>
      </c>
      <c r="Q169" s="407">
        <f t="shared" si="20"/>
        <v>0</v>
      </c>
    </row>
    <row r="170" spans="1:17" ht="20.25">
      <c r="A170" s="92">
        <v>36</v>
      </c>
      <c r="B170" s="92">
        <v>44120000</v>
      </c>
      <c r="C170" s="14" t="s">
        <v>286</v>
      </c>
      <c r="D170" s="136">
        <v>0</v>
      </c>
      <c r="E170" s="131">
        <v>0</v>
      </c>
      <c r="F170" s="135">
        <f t="shared" si="24"/>
        <v>0</v>
      </c>
      <c r="G170" s="132">
        <v>2</v>
      </c>
      <c r="H170" s="131">
        <v>1386</v>
      </c>
      <c r="I170" s="14">
        <f t="shared" si="21"/>
        <v>2772</v>
      </c>
      <c r="J170" s="132">
        <v>0</v>
      </c>
      <c r="K170" s="131">
        <v>0</v>
      </c>
      <c r="L170" s="14">
        <f t="shared" si="22"/>
        <v>0</v>
      </c>
      <c r="M170" s="15">
        <f t="shared" si="23"/>
        <v>2</v>
      </c>
      <c r="N170" s="16">
        <v>1386</v>
      </c>
      <c r="O170" s="7">
        <f t="shared" si="18"/>
        <v>2772</v>
      </c>
      <c r="P170" s="407">
        <f t="shared" si="19"/>
        <v>2772</v>
      </c>
      <c r="Q170" s="407">
        <f t="shared" si="20"/>
        <v>0</v>
      </c>
    </row>
    <row r="171" spans="1:17" ht="20.25">
      <c r="A171" s="92">
        <v>37</v>
      </c>
      <c r="B171" s="92">
        <v>44120000</v>
      </c>
      <c r="C171" s="14" t="s">
        <v>109</v>
      </c>
      <c r="D171" s="132">
        <v>1</v>
      </c>
      <c r="E171" s="131">
        <v>406.6</v>
      </c>
      <c r="F171" s="135">
        <f t="shared" si="24"/>
        <v>406.6</v>
      </c>
      <c r="G171" s="132">
        <v>0</v>
      </c>
      <c r="H171" s="138">
        <v>0</v>
      </c>
      <c r="I171" s="14">
        <f t="shared" si="21"/>
        <v>0</v>
      </c>
      <c r="J171" s="132">
        <v>1</v>
      </c>
      <c r="K171" s="131">
        <v>406.6</v>
      </c>
      <c r="L171" s="14">
        <f t="shared" si="22"/>
        <v>406.6</v>
      </c>
      <c r="M171" s="15">
        <f t="shared" si="23"/>
        <v>0</v>
      </c>
      <c r="N171" s="16">
        <v>0</v>
      </c>
      <c r="O171" s="7">
        <f t="shared" si="18"/>
        <v>0</v>
      </c>
      <c r="P171" s="407">
        <f t="shared" si="19"/>
        <v>0</v>
      </c>
      <c r="Q171" s="407">
        <f t="shared" si="20"/>
        <v>0</v>
      </c>
    </row>
    <row r="172" spans="1:17" ht="20.25">
      <c r="A172" s="92">
        <v>37</v>
      </c>
      <c r="B172" s="92">
        <v>44120000</v>
      </c>
      <c r="C172" s="14" t="s">
        <v>109</v>
      </c>
      <c r="D172" s="136">
        <v>0</v>
      </c>
      <c r="E172" s="131">
        <v>0</v>
      </c>
      <c r="F172" s="135">
        <f t="shared" si="24"/>
        <v>0</v>
      </c>
      <c r="G172" s="132">
        <v>3</v>
      </c>
      <c r="H172" s="131">
        <v>428</v>
      </c>
      <c r="I172" s="14">
        <f t="shared" si="21"/>
        <v>1284</v>
      </c>
      <c r="J172" s="132">
        <v>3</v>
      </c>
      <c r="K172" s="131">
        <v>428</v>
      </c>
      <c r="L172" s="14">
        <f t="shared" si="22"/>
        <v>1284</v>
      </c>
      <c r="M172" s="15">
        <f t="shared" si="23"/>
        <v>0</v>
      </c>
      <c r="N172" s="16">
        <v>0</v>
      </c>
      <c r="O172" s="7">
        <f t="shared" si="18"/>
        <v>0</v>
      </c>
      <c r="P172" s="407">
        <f t="shared" si="19"/>
        <v>0</v>
      </c>
      <c r="Q172" s="407">
        <f t="shared" si="20"/>
        <v>0</v>
      </c>
    </row>
    <row r="173" spans="1:17" ht="20.25">
      <c r="A173" s="92">
        <v>38</v>
      </c>
      <c r="B173" s="92">
        <v>44120000</v>
      </c>
      <c r="C173" s="14" t="s">
        <v>110</v>
      </c>
      <c r="D173" s="136">
        <v>0</v>
      </c>
      <c r="E173" s="131">
        <v>0</v>
      </c>
      <c r="F173" s="135">
        <f t="shared" si="24"/>
        <v>0</v>
      </c>
      <c r="G173" s="132">
        <v>30</v>
      </c>
      <c r="H173" s="138">
        <v>43.87</v>
      </c>
      <c r="I173" s="14">
        <f t="shared" si="21"/>
        <v>1316.1</v>
      </c>
      <c r="J173" s="132">
        <v>30</v>
      </c>
      <c r="K173" s="131">
        <v>43.87</v>
      </c>
      <c r="L173" s="14">
        <f t="shared" si="22"/>
        <v>1316.1</v>
      </c>
      <c r="M173" s="15">
        <f t="shared" si="23"/>
        <v>0</v>
      </c>
      <c r="N173" s="16">
        <v>0</v>
      </c>
      <c r="O173" s="7">
        <f t="shared" si="18"/>
        <v>0</v>
      </c>
      <c r="P173" s="407">
        <f t="shared" si="19"/>
        <v>0</v>
      </c>
      <c r="Q173" s="407">
        <f t="shared" si="20"/>
        <v>0</v>
      </c>
    </row>
    <row r="174" spans="1:17" ht="20.25">
      <c r="A174" s="92">
        <v>38</v>
      </c>
      <c r="B174" s="92">
        <v>44120000</v>
      </c>
      <c r="C174" s="14" t="s">
        <v>110</v>
      </c>
      <c r="D174" s="136">
        <v>0</v>
      </c>
      <c r="E174" s="131">
        <v>0</v>
      </c>
      <c r="F174" s="135">
        <f t="shared" si="24"/>
        <v>0</v>
      </c>
      <c r="G174" s="132">
        <v>10</v>
      </c>
      <c r="H174" s="131">
        <v>51.36</v>
      </c>
      <c r="I174" s="14">
        <f t="shared" si="21"/>
        <v>513.6</v>
      </c>
      <c r="J174" s="132">
        <v>10</v>
      </c>
      <c r="K174" s="131">
        <v>51.36</v>
      </c>
      <c r="L174" s="14">
        <f t="shared" si="22"/>
        <v>513.6</v>
      </c>
      <c r="M174" s="15">
        <f t="shared" si="23"/>
        <v>0</v>
      </c>
      <c r="N174" s="16">
        <v>0</v>
      </c>
      <c r="O174" s="7">
        <f t="shared" si="18"/>
        <v>0</v>
      </c>
      <c r="P174" s="407">
        <f t="shared" si="19"/>
        <v>0</v>
      </c>
      <c r="Q174" s="407">
        <f t="shared" si="20"/>
        <v>0</v>
      </c>
    </row>
    <row r="175" spans="1:17" ht="20.25">
      <c r="A175" s="92">
        <v>39</v>
      </c>
      <c r="B175" s="92">
        <v>44120000</v>
      </c>
      <c r="C175" s="14" t="s">
        <v>111</v>
      </c>
      <c r="D175" s="136">
        <v>0</v>
      </c>
      <c r="E175" s="131">
        <v>0</v>
      </c>
      <c r="F175" s="135">
        <f t="shared" si="24"/>
        <v>0</v>
      </c>
      <c r="G175" s="132">
        <v>50</v>
      </c>
      <c r="H175" s="138">
        <v>36.38</v>
      </c>
      <c r="I175" s="14">
        <f t="shared" si="21"/>
        <v>1819.0000000000002</v>
      </c>
      <c r="J175" s="132">
        <v>50</v>
      </c>
      <c r="K175" s="131">
        <v>36.38</v>
      </c>
      <c r="L175" s="14">
        <f t="shared" si="22"/>
        <v>1819.0000000000002</v>
      </c>
      <c r="M175" s="15">
        <f t="shared" si="23"/>
        <v>0</v>
      </c>
      <c r="N175" s="16">
        <v>0</v>
      </c>
      <c r="O175" s="7">
        <f t="shared" si="18"/>
        <v>0</v>
      </c>
      <c r="P175" s="407">
        <f t="shared" si="19"/>
        <v>0</v>
      </c>
      <c r="Q175" s="407">
        <f t="shared" si="20"/>
        <v>0</v>
      </c>
    </row>
    <row r="176" spans="1:17" ht="20.25">
      <c r="A176" s="92">
        <v>39</v>
      </c>
      <c r="B176" s="92">
        <v>44120000</v>
      </c>
      <c r="C176" s="14" t="s">
        <v>111</v>
      </c>
      <c r="D176" s="136">
        <v>0</v>
      </c>
      <c r="E176" s="131">
        <v>0</v>
      </c>
      <c r="F176" s="135">
        <f t="shared" si="24"/>
        <v>0</v>
      </c>
      <c r="G176" s="132">
        <v>20</v>
      </c>
      <c r="H176" s="138">
        <v>38.52</v>
      </c>
      <c r="I176" s="14">
        <f t="shared" si="21"/>
        <v>770.4000000000001</v>
      </c>
      <c r="J176" s="132">
        <v>20</v>
      </c>
      <c r="K176" s="131">
        <v>38.52</v>
      </c>
      <c r="L176" s="14">
        <f t="shared" si="22"/>
        <v>770.4000000000001</v>
      </c>
      <c r="M176" s="15">
        <f t="shared" si="23"/>
        <v>0</v>
      </c>
      <c r="N176" s="16"/>
      <c r="O176" s="7">
        <f t="shared" si="18"/>
        <v>0</v>
      </c>
      <c r="P176" s="407">
        <f t="shared" si="19"/>
        <v>0</v>
      </c>
      <c r="Q176" s="407">
        <f t="shared" si="20"/>
        <v>0</v>
      </c>
    </row>
    <row r="177" spans="1:17" ht="20.25">
      <c r="A177" s="92">
        <v>40</v>
      </c>
      <c r="B177" s="92">
        <v>44120000</v>
      </c>
      <c r="C177" s="14" t="s">
        <v>112</v>
      </c>
      <c r="D177" s="136">
        <v>0</v>
      </c>
      <c r="E177" s="131">
        <v>0</v>
      </c>
      <c r="F177" s="135">
        <f t="shared" si="24"/>
        <v>0</v>
      </c>
      <c r="G177" s="132">
        <v>32</v>
      </c>
      <c r="H177" s="138">
        <v>23.54</v>
      </c>
      <c r="I177" s="14">
        <f t="shared" si="21"/>
        <v>753.28</v>
      </c>
      <c r="J177" s="132">
        <v>32</v>
      </c>
      <c r="K177" s="131">
        <v>23.54</v>
      </c>
      <c r="L177" s="14">
        <f t="shared" si="22"/>
        <v>753.28</v>
      </c>
      <c r="M177" s="15">
        <f t="shared" si="23"/>
        <v>0</v>
      </c>
      <c r="N177" s="16">
        <v>0</v>
      </c>
      <c r="O177" s="7">
        <f t="shared" si="18"/>
        <v>0</v>
      </c>
      <c r="P177" s="407">
        <f t="shared" si="19"/>
        <v>0</v>
      </c>
      <c r="Q177" s="407">
        <f t="shared" si="20"/>
        <v>0</v>
      </c>
    </row>
    <row r="178" spans="1:17" ht="20.25">
      <c r="A178" s="92">
        <v>40</v>
      </c>
      <c r="B178" s="92">
        <v>44120000</v>
      </c>
      <c r="C178" s="14" t="s">
        <v>112</v>
      </c>
      <c r="D178" s="136">
        <v>0</v>
      </c>
      <c r="E178" s="131">
        <v>0</v>
      </c>
      <c r="F178" s="135">
        <f t="shared" si="24"/>
        <v>0</v>
      </c>
      <c r="G178" s="132">
        <v>20</v>
      </c>
      <c r="H178" s="138">
        <v>26.75</v>
      </c>
      <c r="I178" s="14">
        <f t="shared" si="21"/>
        <v>535</v>
      </c>
      <c r="J178" s="132">
        <v>20</v>
      </c>
      <c r="K178" s="131">
        <v>26.75</v>
      </c>
      <c r="L178" s="14">
        <f t="shared" si="22"/>
        <v>535</v>
      </c>
      <c r="M178" s="15">
        <f t="shared" si="23"/>
        <v>0</v>
      </c>
      <c r="N178" s="16">
        <v>0</v>
      </c>
      <c r="O178" s="7">
        <f t="shared" si="18"/>
        <v>0</v>
      </c>
      <c r="P178" s="407">
        <f t="shared" si="19"/>
        <v>0</v>
      </c>
      <c r="Q178" s="407">
        <f t="shared" si="20"/>
        <v>0</v>
      </c>
    </row>
    <row r="179" spans="1:17" ht="20.25">
      <c r="A179" s="92">
        <v>41</v>
      </c>
      <c r="B179" s="92">
        <v>44120000</v>
      </c>
      <c r="C179" s="14" t="s">
        <v>113</v>
      </c>
      <c r="D179" s="132">
        <v>0</v>
      </c>
      <c r="E179" s="131">
        <v>0</v>
      </c>
      <c r="F179" s="135">
        <f t="shared" si="24"/>
        <v>0</v>
      </c>
      <c r="G179" s="132">
        <v>124</v>
      </c>
      <c r="H179" s="138">
        <v>10.7</v>
      </c>
      <c r="I179" s="14">
        <f t="shared" si="21"/>
        <v>1326.8</v>
      </c>
      <c r="J179" s="132">
        <v>124</v>
      </c>
      <c r="K179" s="131">
        <v>10.7</v>
      </c>
      <c r="L179" s="14">
        <f t="shared" si="22"/>
        <v>1326.8</v>
      </c>
      <c r="M179" s="15">
        <f t="shared" si="23"/>
        <v>0</v>
      </c>
      <c r="N179" s="16">
        <v>0</v>
      </c>
      <c r="O179" s="7">
        <f t="shared" si="18"/>
        <v>0</v>
      </c>
      <c r="P179" s="407">
        <f t="shared" si="19"/>
        <v>0</v>
      </c>
      <c r="Q179" s="407">
        <f t="shared" si="20"/>
        <v>0</v>
      </c>
    </row>
    <row r="180" spans="1:17" ht="20.25">
      <c r="A180" s="92">
        <v>41</v>
      </c>
      <c r="B180" s="92">
        <v>44120000</v>
      </c>
      <c r="C180" s="14" t="s">
        <v>113</v>
      </c>
      <c r="D180" s="132">
        <v>0</v>
      </c>
      <c r="E180" s="131">
        <v>0</v>
      </c>
      <c r="F180" s="135">
        <f t="shared" si="24"/>
        <v>0</v>
      </c>
      <c r="G180" s="132">
        <v>120</v>
      </c>
      <c r="H180" s="138">
        <v>12.84</v>
      </c>
      <c r="I180" s="14">
        <f t="shared" si="21"/>
        <v>1540.8</v>
      </c>
      <c r="J180" s="132">
        <v>109</v>
      </c>
      <c r="K180" s="131">
        <v>12.84</v>
      </c>
      <c r="L180" s="14">
        <f t="shared" si="22"/>
        <v>1399.56</v>
      </c>
      <c r="M180" s="15">
        <f t="shared" si="23"/>
        <v>11</v>
      </c>
      <c r="N180" s="16">
        <v>12.84</v>
      </c>
      <c r="O180" s="7">
        <f t="shared" si="18"/>
        <v>141.24</v>
      </c>
      <c r="P180" s="407">
        <f t="shared" si="19"/>
        <v>141.24</v>
      </c>
      <c r="Q180" s="407">
        <f t="shared" si="20"/>
        <v>0</v>
      </c>
    </row>
    <row r="181" spans="1:17" ht="20.25">
      <c r="A181" s="92">
        <v>42</v>
      </c>
      <c r="B181" s="92">
        <v>44120000</v>
      </c>
      <c r="C181" s="14" t="s">
        <v>114</v>
      </c>
      <c r="D181" s="132">
        <v>10</v>
      </c>
      <c r="E181" s="131">
        <v>155.15</v>
      </c>
      <c r="F181" s="135">
        <f t="shared" si="24"/>
        <v>1551.5</v>
      </c>
      <c r="G181" s="132">
        <v>0</v>
      </c>
      <c r="H181" s="138">
        <v>0</v>
      </c>
      <c r="I181" s="14">
        <f t="shared" si="21"/>
        <v>0</v>
      </c>
      <c r="J181" s="132">
        <v>10</v>
      </c>
      <c r="K181" s="131">
        <v>155.15</v>
      </c>
      <c r="L181" s="14">
        <f t="shared" si="22"/>
        <v>1551.5</v>
      </c>
      <c r="M181" s="15">
        <f t="shared" si="23"/>
        <v>0</v>
      </c>
      <c r="N181" s="16">
        <v>0</v>
      </c>
      <c r="O181" s="7">
        <f t="shared" si="18"/>
        <v>0</v>
      </c>
      <c r="P181" s="407">
        <f t="shared" si="19"/>
        <v>0</v>
      </c>
      <c r="Q181" s="407">
        <f t="shared" si="20"/>
        <v>0</v>
      </c>
    </row>
    <row r="182" spans="1:17" ht="20.25">
      <c r="A182" s="92">
        <v>43</v>
      </c>
      <c r="B182" s="92">
        <v>44120000</v>
      </c>
      <c r="C182" s="14" t="s">
        <v>115</v>
      </c>
      <c r="D182" s="132">
        <v>1</v>
      </c>
      <c r="E182" s="131">
        <v>1230.5</v>
      </c>
      <c r="F182" s="135">
        <f t="shared" si="24"/>
        <v>1230.5</v>
      </c>
      <c r="G182" s="132">
        <v>0</v>
      </c>
      <c r="H182" s="138">
        <v>0</v>
      </c>
      <c r="I182" s="14">
        <f t="shared" si="21"/>
        <v>0</v>
      </c>
      <c r="J182" s="132">
        <v>1</v>
      </c>
      <c r="K182" s="131">
        <v>1230.5</v>
      </c>
      <c r="L182" s="14">
        <f t="shared" si="22"/>
        <v>1230.5</v>
      </c>
      <c r="M182" s="15">
        <f t="shared" si="23"/>
        <v>0</v>
      </c>
      <c r="N182" s="16">
        <v>0</v>
      </c>
      <c r="O182" s="7">
        <f t="shared" si="18"/>
        <v>0</v>
      </c>
      <c r="P182" s="407">
        <f t="shared" si="19"/>
        <v>0</v>
      </c>
      <c r="Q182" s="407">
        <f t="shared" si="20"/>
        <v>0</v>
      </c>
    </row>
    <row r="183" spans="1:17" ht="20.25">
      <c r="A183" s="92">
        <v>44</v>
      </c>
      <c r="B183" s="92">
        <v>44120000</v>
      </c>
      <c r="C183" s="14" t="s">
        <v>116</v>
      </c>
      <c r="D183" s="132">
        <v>9</v>
      </c>
      <c r="E183" s="131">
        <v>235.4</v>
      </c>
      <c r="F183" s="135">
        <f t="shared" si="24"/>
        <v>2118.6</v>
      </c>
      <c r="G183" s="132">
        <v>0</v>
      </c>
      <c r="H183" s="138">
        <v>0</v>
      </c>
      <c r="I183" s="14">
        <f t="shared" si="21"/>
        <v>0</v>
      </c>
      <c r="J183" s="132">
        <v>9</v>
      </c>
      <c r="K183" s="131">
        <v>235.4</v>
      </c>
      <c r="L183" s="14">
        <f t="shared" si="22"/>
        <v>2118.6</v>
      </c>
      <c r="M183" s="15">
        <f t="shared" si="23"/>
        <v>0</v>
      </c>
      <c r="N183" s="16">
        <v>0</v>
      </c>
      <c r="O183" s="7">
        <f t="shared" si="18"/>
        <v>0</v>
      </c>
      <c r="P183" s="407">
        <f t="shared" si="19"/>
        <v>0</v>
      </c>
      <c r="Q183" s="407">
        <f t="shared" si="20"/>
        <v>0</v>
      </c>
    </row>
    <row r="184" spans="1:17" ht="20.25">
      <c r="A184" s="92">
        <v>44</v>
      </c>
      <c r="B184" s="92">
        <v>44120000</v>
      </c>
      <c r="C184" s="14" t="s">
        <v>116</v>
      </c>
      <c r="D184" s="136">
        <v>0</v>
      </c>
      <c r="E184" s="131">
        <v>0</v>
      </c>
      <c r="F184" s="135">
        <f t="shared" si="24"/>
        <v>0</v>
      </c>
      <c r="G184" s="132">
        <v>10</v>
      </c>
      <c r="H184" s="138">
        <v>256.8</v>
      </c>
      <c r="I184" s="14">
        <f t="shared" si="21"/>
        <v>2568</v>
      </c>
      <c r="J184" s="132">
        <v>10</v>
      </c>
      <c r="K184" s="131">
        <v>256.8</v>
      </c>
      <c r="L184" s="14">
        <f t="shared" si="22"/>
        <v>2568</v>
      </c>
      <c r="M184" s="15">
        <f t="shared" si="23"/>
        <v>0</v>
      </c>
      <c r="N184" s="16">
        <v>0</v>
      </c>
      <c r="O184" s="7">
        <f t="shared" si="18"/>
        <v>0</v>
      </c>
      <c r="P184" s="407">
        <f t="shared" si="19"/>
        <v>0</v>
      </c>
      <c r="Q184" s="407">
        <f t="shared" si="20"/>
        <v>0</v>
      </c>
    </row>
    <row r="185" spans="1:17" ht="20.25">
      <c r="A185" s="92">
        <v>45</v>
      </c>
      <c r="B185" s="92">
        <v>44120000</v>
      </c>
      <c r="C185" s="14" t="s">
        <v>117</v>
      </c>
      <c r="D185" s="132">
        <v>5</v>
      </c>
      <c r="E185" s="131">
        <v>438.7</v>
      </c>
      <c r="F185" s="135">
        <f t="shared" si="24"/>
        <v>2193.5</v>
      </c>
      <c r="G185" s="132">
        <v>0</v>
      </c>
      <c r="H185" s="138">
        <v>0</v>
      </c>
      <c r="I185" s="14">
        <f t="shared" si="21"/>
        <v>0</v>
      </c>
      <c r="J185" s="132">
        <v>5</v>
      </c>
      <c r="K185" s="131">
        <v>438.7</v>
      </c>
      <c r="L185" s="14">
        <f t="shared" si="22"/>
        <v>2193.5</v>
      </c>
      <c r="M185" s="15">
        <f t="shared" si="23"/>
        <v>0</v>
      </c>
      <c r="N185" s="16">
        <v>0</v>
      </c>
      <c r="O185" s="7">
        <f t="shared" si="18"/>
        <v>0</v>
      </c>
      <c r="P185" s="407">
        <f t="shared" si="19"/>
        <v>0</v>
      </c>
      <c r="Q185" s="407">
        <f t="shared" si="20"/>
        <v>0</v>
      </c>
    </row>
    <row r="186" spans="1:17" ht="20.25">
      <c r="A186" s="92">
        <v>46</v>
      </c>
      <c r="B186" s="92">
        <v>44120000</v>
      </c>
      <c r="C186" s="14" t="s">
        <v>118</v>
      </c>
      <c r="D186" s="132">
        <v>0</v>
      </c>
      <c r="E186" s="131">
        <v>0</v>
      </c>
      <c r="F186" s="135">
        <f t="shared" si="24"/>
        <v>0</v>
      </c>
      <c r="G186" s="132">
        <v>5</v>
      </c>
      <c r="H186" s="131">
        <v>535</v>
      </c>
      <c r="I186" s="14">
        <f t="shared" si="21"/>
        <v>2675</v>
      </c>
      <c r="J186" s="132">
        <v>3</v>
      </c>
      <c r="K186" s="131">
        <v>535</v>
      </c>
      <c r="L186" s="14">
        <f t="shared" si="22"/>
        <v>1605</v>
      </c>
      <c r="M186" s="15">
        <f t="shared" si="23"/>
        <v>2</v>
      </c>
      <c r="N186" s="16">
        <v>535</v>
      </c>
      <c r="O186" s="7">
        <f t="shared" si="18"/>
        <v>1070</v>
      </c>
      <c r="P186" s="407">
        <f t="shared" si="19"/>
        <v>1070</v>
      </c>
      <c r="Q186" s="407">
        <f t="shared" si="20"/>
        <v>0</v>
      </c>
    </row>
    <row r="187" spans="1:17" ht="20.25">
      <c r="A187" s="92">
        <v>47</v>
      </c>
      <c r="B187" s="92">
        <v>44120000</v>
      </c>
      <c r="C187" s="14" t="s">
        <v>119</v>
      </c>
      <c r="D187" s="132">
        <v>47</v>
      </c>
      <c r="E187" s="131">
        <v>37.45</v>
      </c>
      <c r="F187" s="135">
        <f t="shared" si="24"/>
        <v>1760.15</v>
      </c>
      <c r="G187" s="132">
        <v>100</v>
      </c>
      <c r="H187" s="138">
        <v>37.45</v>
      </c>
      <c r="I187" s="14">
        <f t="shared" si="21"/>
        <v>3745.0000000000005</v>
      </c>
      <c r="J187" s="132">
        <v>135</v>
      </c>
      <c r="K187" s="131">
        <v>37.45</v>
      </c>
      <c r="L187" s="14">
        <f t="shared" si="22"/>
        <v>5055.75</v>
      </c>
      <c r="M187" s="15">
        <f t="shared" si="23"/>
        <v>12</v>
      </c>
      <c r="N187" s="16">
        <v>37.45</v>
      </c>
      <c r="O187" s="7">
        <f t="shared" si="18"/>
        <v>449.40000000000003</v>
      </c>
      <c r="P187" s="407">
        <f t="shared" si="19"/>
        <v>449.40000000000055</v>
      </c>
      <c r="Q187" s="407">
        <f t="shared" si="20"/>
        <v>-5.115907697472721E-13</v>
      </c>
    </row>
    <row r="188" spans="1:17" ht="20.25">
      <c r="A188" s="92">
        <v>48</v>
      </c>
      <c r="B188" s="92">
        <v>44120000</v>
      </c>
      <c r="C188" s="14" t="s">
        <v>120</v>
      </c>
      <c r="D188" s="132">
        <v>12</v>
      </c>
      <c r="E188" s="131">
        <v>22</v>
      </c>
      <c r="F188" s="135">
        <f t="shared" si="24"/>
        <v>264</v>
      </c>
      <c r="G188" s="132">
        <v>0</v>
      </c>
      <c r="H188" s="138">
        <v>0</v>
      </c>
      <c r="I188" s="14">
        <f t="shared" si="21"/>
        <v>0</v>
      </c>
      <c r="J188" s="132">
        <v>2</v>
      </c>
      <c r="K188" s="131">
        <v>22</v>
      </c>
      <c r="L188" s="14">
        <f t="shared" si="22"/>
        <v>44</v>
      </c>
      <c r="M188" s="15">
        <f t="shared" si="23"/>
        <v>10</v>
      </c>
      <c r="N188" s="16">
        <v>22</v>
      </c>
      <c r="O188" s="7">
        <f t="shared" si="18"/>
        <v>220</v>
      </c>
      <c r="P188" s="407">
        <f t="shared" si="19"/>
        <v>220</v>
      </c>
      <c r="Q188" s="407">
        <f t="shared" si="20"/>
        <v>0</v>
      </c>
    </row>
    <row r="189" spans="1:17" ht="20.25">
      <c r="A189" s="92">
        <v>49</v>
      </c>
      <c r="B189" s="92">
        <v>44120000</v>
      </c>
      <c r="C189" s="14" t="s">
        <v>121</v>
      </c>
      <c r="D189" s="132">
        <v>6</v>
      </c>
      <c r="E189" s="131">
        <v>24.61</v>
      </c>
      <c r="F189" s="135">
        <f t="shared" si="24"/>
        <v>147.66</v>
      </c>
      <c r="G189" s="132">
        <v>10</v>
      </c>
      <c r="H189" s="138">
        <v>24.61</v>
      </c>
      <c r="I189" s="14">
        <f t="shared" si="21"/>
        <v>246.1</v>
      </c>
      <c r="J189" s="132">
        <v>14</v>
      </c>
      <c r="K189" s="131">
        <v>24.61</v>
      </c>
      <c r="L189" s="14">
        <f t="shared" si="22"/>
        <v>344.53999999999996</v>
      </c>
      <c r="M189" s="15">
        <f t="shared" si="23"/>
        <v>2</v>
      </c>
      <c r="N189" s="16">
        <v>24.61</v>
      </c>
      <c r="O189" s="7">
        <f aca="true" t="shared" si="25" ref="O189:O263">M189*N189</f>
        <v>49.22</v>
      </c>
      <c r="P189" s="407">
        <f t="shared" si="19"/>
        <v>49.22000000000003</v>
      </c>
      <c r="Q189" s="407">
        <f t="shared" si="20"/>
        <v>0</v>
      </c>
    </row>
    <row r="190" spans="1:17" ht="20.25">
      <c r="A190" s="92"/>
      <c r="B190" s="92"/>
      <c r="C190" s="14"/>
      <c r="D190" s="132"/>
      <c r="E190" s="131"/>
      <c r="F190" s="135"/>
      <c r="G190" s="132"/>
      <c r="H190" s="138"/>
      <c r="I190" s="14"/>
      <c r="J190" s="132"/>
      <c r="K190" s="131"/>
      <c r="L190" s="14"/>
      <c r="M190" s="15"/>
      <c r="N190" s="16"/>
      <c r="O190" s="7"/>
      <c r="P190" s="407"/>
      <c r="Q190" s="407"/>
    </row>
    <row r="191" spans="1:17" ht="20.25">
      <c r="A191" s="92"/>
      <c r="B191" s="92"/>
      <c r="C191" s="14"/>
      <c r="D191" s="132"/>
      <c r="E191" s="131"/>
      <c r="F191" s="135"/>
      <c r="G191" s="132"/>
      <c r="H191" s="138"/>
      <c r="I191" s="14"/>
      <c r="J191" s="132"/>
      <c r="K191" s="131"/>
      <c r="L191" s="14"/>
      <c r="M191" s="15"/>
      <c r="N191" s="16"/>
      <c r="O191" s="7"/>
      <c r="P191" s="407"/>
      <c r="Q191" s="407"/>
    </row>
    <row r="192" spans="1:17" ht="20.25">
      <c r="A192" s="92"/>
      <c r="B192" s="92"/>
      <c r="C192" s="14"/>
      <c r="D192" s="132"/>
      <c r="E192" s="131"/>
      <c r="F192" s="135"/>
      <c r="G192" s="132"/>
      <c r="H192" s="138"/>
      <c r="I192" s="14"/>
      <c r="J192" s="132"/>
      <c r="K192" s="131"/>
      <c r="L192" s="14"/>
      <c r="M192" s="15"/>
      <c r="N192" s="16"/>
      <c r="O192" s="7"/>
      <c r="P192" s="407"/>
      <c r="Q192" s="407"/>
    </row>
    <row r="193" spans="1:17" ht="20.25">
      <c r="A193" s="92"/>
      <c r="B193" s="92"/>
      <c r="C193" s="14"/>
      <c r="D193" s="132"/>
      <c r="E193" s="131"/>
      <c r="F193" s="135"/>
      <c r="G193" s="132"/>
      <c r="H193" s="138"/>
      <c r="I193" s="14"/>
      <c r="J193" s="132"/>
      <c r="K193" s="131"/>
      <c r="L193" s="14"/>
      <c r="M193" s="15"/>
      <c r="N193" s="16"/>
      <c r="O193" s="7"/>
      <c r="P193" s="407"/>
      <c r="Q193" s="407"/>
    </row>
    <row r="194" spans="1:17" ht="20.25">
      <c r="A194" s="92"/>
      <c r="B194" s="92"/>
      <c r="C194" s="14"/>
      <c r="D194" s="132"/>
      <c r="E194" s="131"/>
      <c r="F194" s="135"/>
      <c r="G194" s="132"/>
      <c r="H194" s="138"/>
      <c r="I194" s="14"/>
      <c r="J194" s="132"/>
      <c r="K194" s="131"/>
      <c r="L194" s="14"/>
      <c r="M194" s="15"/>
      <c r="N194" s="16"/>
      <c r="O194" s="7"/>
      <c r="P194" s="407"/>
      <c r="Q194" s="407"/>
    </row>
    <row r="195" spans="1:17" ht="20.25">
      <c r="A195" s="92"/>
      <c r="B195" s="92"/>
      <c r="C195" s="14"/>
      <c r="D195" s="132"/>
      <c r="E195" s="131"/>
      <c r="F195" s="135"/>
      <c r="G195" s="132"/>
      <c r="H195" s="138"/>
      <c r="I195" s="14"/>
      <c r="J195" s="132"/>
      <c r="K195" s="131"/>
      <c r="L195" s="14"/>
      <c r="M195" s="15"/>
      <c r="N195" s="16"/>
      <c r="O195" s="7"/>
      <c r="P195" s="407"/>
      <c r="Q195" s="407"/>
    </row>
    <row r="196" spans="1:17" ht="20.25">
      <c r="A196" s="92"/>
      <c r="B196" s="92"/>
      <c r="C196" s="14"/>
      <c r="D196" s="132"/>
      <c r="E196" s="131"/>
      <c r="F196" s="135"/>
      <c r="G196" s="132"/>
      <c r="H196" s="138"/>
      <c r="I196" s="14"/>
      <c r="J196" s="132"/>
      <c r="K196" s="131"/>
      <c r="L196" s="14"/>
      <c r="M196" s="15"/>
      <c r="N196" s="16"/>
      <c r="O196" s="7"/>
      <c r="P196" s="407"/>
      <c r="Q196" s="407"/>
    </row>
    <row r="197" spans="1:17" ht="20.25">
      <c r="A197" s="92"/>
      <c r="B197" s="92"/>
      <c r="C197" s="14"/>
      <c r="D197" s="132"/>
      <c r="E197" s="131"/>
      <c r="F197" s="135"/>
      <c r="G197" s="132"/>
      <c r="H197" s="138"/>
      <c r="I197" s="14"/>
      <c r="J197" s="132"/>
      <c r="K197" s="131"/>
      <c r="L197" s="14"/>
      <c r="M197" s="15"/>
      <c r="N197" s="16"/>
      <c r="O197" s="7"/>
      <c r="P197" s="407"/>
      <c r="Q197" s="407"/>
    </row>
    <row r="198" spans="1:17" ht="20.25">
      <c r="A198" s="92"/>
      <c r="B198" s="92"/>
      <c r="C198" s="14"/>
      <c r="D198" s="132"/>
      <c r="E198" s="131"/>
      <c r="F198" s="135"/>
      <c r="G198" s="132"/>
      <c r="H198" s="138"/>
      <c r="I198" s="14"/>
      <c r="J198" s="132"/>
      <c r="K198" s="131"/>
      <c r="L198" s="14"/>
      <c r="M198" s="15"/>
      <c r="N198" s="16"/>
      <c r="O198" s="7"/>
      <c r="P198" s="407"/>
      <c r="Q198" s="407"/>
    </row>
    <row r="199" spans="1:17" ht="20.25">
      <c r="A199" s="92"/>
      <c r="B199" s="92"/>
      <c r="C199" s="14"/>
      <c r="D199" s="132"/>
      <c r="E199" s="131"/>
      <c r="F199" s="135"/>
      <c r="G199" s="132"/>
      <c r="H199" s="138"/>
      <c r="I199" s="14"/>
      <c r="J199" s="132"/>
      <c r="K199" s="131"/>
      <c r="L199" s="14"/>
      <c r="M199" s="15"/>
      <c r="N199" s="16"/>
      <c r="O199" s="7"/>
      <c r="P199" s="407"/>
      <c r="Q199" s="407"/>
    </row>
    <row r="200" spans="1:17" ht="20.25">
      <c r="A200" s="92"/>
      <c r="B200" s="92"/>
      <c r="C200" s="14"/>
      <c r="D200" s="132"/>
      <c r="E200" s="131"/>
      <c r="F200" s="135"/>
      <c r="G200" s="132"/>
      <c r="H200" s="138"/>
      <c r="I200" s="14"/>
      <c r="J200" s="132"/>
      <c r="K200" s="131"/>
      <c r="L200" s="14"/>
      <c r="M200" s="15"/>
      <c r="N200" s="16"/>
      <c r="O200" s="7"/>
      <c r="P200" s="407"/>
      <c r="Q200" s="407"/>
    </row>
    <row r="201" spans="1:17" ht="19.5" customHeight="1">
      <c r="A201" s="92">
        <v>50</v>
      </c>
      <c r="B201" s="92">
        <v>44120000</v>
      </c>
      <c r="C201" s="14" t="s">
        <v>122</v>
      </c>
      <c r="D201" s="132">
        <v>18</v>
      </c>
      <c r="E201" s="131">
        <v>27.82</v>
      </c>
      <c r="F201" s="135">
        <f t="shared" si="24"/>
        <v>500.76</v>
      </c>
      <c r="G201" s="132">
        <v>0</v>
      </c>
      <c r="H201" s="138">
        <v>0</v>
      </c>
      <c r="I201" s="14">
        <f t="shared" si="21"/>
        <v>0</v>
      </c>
      <c r="J201" s="132">
        <v>15</v>
      </c>
      <c r="K201" s="131">
        <v>27.82</v>
      </c>
      <c r="L201" s="14">
        <f t="shared" si="22"/>
        <v>417.3</v>
      </c>
      <c r="M201" s="15">
        <f t="shared" si="23"/>
        <v>3</v>
      </c>
      <c r="N201" s="16">
        <v>27.82</v>
      </c>
      <c r="O201" s="7">
        <f t="shared" si="25"/>
        <v>83.46000000000001</v>
      </c>
      <c r="P201" s="407">
        <f t="shared" si="19"/>
        <v>83.45999999999998</v>
      </c>
      <c r="Q201" s="407">
        <f t="shared" si="20"/>
        <v>0</v>
      </c>
    </row>
    <row r="202" spans="1:17" ht="19.5" customHeight="1">
      <c r="A202" s="92">
        <v>51</v>
      </c>
      <c r="B202" s="92">
        <v>44120000</v>
      </c>
      <c r="C202" s="14" t="s">
        <v>123</v>
      </c>
      <c r="D202" s="132">
        <v>28</v>
      </c>
      <c r="E202" s="131">
        <v>26.75</v>
      </c>
      <c r="F202" s="135">
        <f t="shared" si="24"/>
        <v>749</v>
      </c>
      <c r="G202" s="132">
        <v>60</v>
      </c>
      <c r="H202" s="138">
        <v>26.75</v>
      </c>
      <c r="I202" s="14">
        <f t="shared" si="21"/>
        <v>1605</v>
      </c>
      <c r="J202" s="132">
        <v>88</v>
      </c>
      <c r="K202" s="131">
        <v>26.75</v>
      </c>
      <c r="L202" s="14">
        <f t="shared" si="22"/>
        <v>2354</v>
      </c>
      <c r="M202" s="15">
        <f t="shared" si="23"/>
        <v>0</v>
      </c>
      <c r="N202" s="16">
        <v>0</v>
      </c>
      <c r="O202" s="7">
        <f t="shared" si="25"/>
        <v>0</v>
      </c>
      <c r="P202" s="407">
        <f t="shared" si="19"/>
        <v>0</v>
      </c>
      <c r="Q202" s="407">
        <f t="shared" si="20"/>
        <v>0</v>
      </c>
    </row>
    <row r="203" spans="1:17" ht="19.5" customHeight="1">
      <c r="A203" s="92">
        <v>51</v>
      </c>
      <c r="B203" s="92">
        <v>44120000</v>
      </c>
      <c r="C203" s="14" t="s">
        <v>123</v>
      </c>
      <c r="D203" s="132">
        <v>0</v>
      </c>
      <c r="E203" s="131">
        <v>0</v>
      </c>
      <c r="F203" s="135">
        <f t="shared" si="24"/>
        <v>0</v>
      </c>
      <c r="G203" s="132">
        <v>30</v>
      </c>
      <c r="H203" s="138">
        <v>29.96</v>
      </c>
      <c r="I203" s="14">
        <f t="shared" si="21"/>
        <v>898.8000000000001</v>
      </c>
      <c r="J203" s="132">
        <v>21</v>
      </c>
      <c r="K203" s="131">
        <v>29.96</v>
      </c>
      <c r="L203" s="14">
        <f t="shared" si="22"/>
        <v>629.16</v>
      </c>
      <c r="M203" s="15">
        <f t="shared" si="23"/>
        <v>9</v>
      </c>
      <c r="N203" s="16">
        <v>29.96</v>
      </c>
      <c r="O203" s="7">
        <f t="shared" si="25"/>
        <v>269.64</v>
      </c>
      <c r="P203" s="407">
        <f t="shared" si="19"/>
        <v>269.6400000000001</v>
      </c>
      <c r="Q203" s="407">
        <f t="shared" si="20"/>
        <v>0</v>
      </c>
    </row>
    <row r="204" spans="1:17" ht="19.5" customHeight="1">
      <c r="A204" s="92">
        <v>52</v>
      </c>
      <c r="B204" s="92">
        <v>44120000</v>
      </c>
      <c r="C204" s="14" t="s">
        <v>124</v>
      </c>
      <c r="D204" s="132">
        <v>32</v>
      </c>
      <c r="E204" s="131">
        <v>74.9</v>
      </c>
      <c r="F204" s="135">
        <f t="shared" si="24"/>
        <v>2396.8</v>
      </c>
      <c r="G204" s="132">
        <v>0</v>
      </c>
      <c r="H204" s="138">
        <v>0</v>
      </c>
      <c r="I204" s="14">
        <f t="shared" si="21"/>
        <v>0</v>
      </c>
      <c r="J204" s="132">
        <v>32</v>
      </c>
      <c r="K204" s="131">
        <v>74.9</v>
      </c>
      <c r="L204" s="14">
        <f t="shared" si="22"/>
        <v>2396.8</v>
      </c>
      <c r="M204" s="15">
        <f t="shared" si="23"/>
        <v>0</v>
      </c>
      <c r="N204" s="16">
        <v>0</v>
      </c>
      <c r="O204" s="7">
        <f t="shared" si="25"/>
        <v>0</v>
      </c>
      <c r="P204" s="407">
        <f t="shared" si="19"/>
        <v>0</v>
      </c>
      <c r="Q204" s="407">
        <f t="shared" si="20"/>
        <v>0</v>
      </c>
    </row>
    <row r="205" spans="1:17" ht="19.5" customHeight="1">
      <c r="A205" s="92">
        <v>52</v>
      </c>
      <c r="B205" s="92">
        <v>44120000</v>
      </c>
      <c r="C205" s="14" t="s">
        <v>124</v>
      </c>
      <c r="D205" s="132">
        <v>0</v>
      </c>
      <c r="E205" s="131">
        <v>0</v>
      </c>
      <c r="F205" s="135">
        <f t="shared" si="24"/>
        <v>0</v>
      </c>
      <c r="G205" s="132">
        <v>24</v>
      </c>
      <c r="H205" s="138">
        <v>77.04</v>
      </c>
      <c r="I205" s="14">
        <f t="shared" si="21"/>
        <v>1848.96</v>
      </c>
      <c r="J205" s="132">
        <v>3</v>
      </c>
      <c r="K205" s="131">
        <v>77.04</v>
      </c>
      <c r="L205" s="14">
        <f t="shared" si="22"/>
        <v>231.12</v>
      </c>
      <c r="M205" s="15">
        <f t="shared" si="23"/>
        <v>21</v>
      </c>
      <c r="N205" s="16">
        <v>77.04</v>
      </c>
      <c r="O205" s="7">
        <f t="shared" si="25"/>
        <v>1617.8400000000001</v>
      </c>
      <c r="P205" s="407">
        <f t="shared" si="19"/>
        <v>1617.8400000000001</v>
      </c>
      <c r="Q205" s="407">
        <f t="shared" si="20"/>
        <v>0</v>
      </c>
    </row>
    <row r="206" spans="1:17" ht="19.5" customHeight="1">
      <c r="A206" s="92">
        <v>53</v>
      </c>
      <c r="B206" s="92">
        <v>44120000</v>
      </c>
      <c r="C206" s="14" t="s">
        <v>125</v>
      </c>
      <c r="D206" s="132">
        <v>8</v>
      </c>
      <c r="E206" s="131">
        <v>144.45</v>
      </c>
      <c r="F206" s="135">
        <f t="shared" si="24"/>
        <v>1155.6</v>
      </c>
      <c r="G206" s="132">
        <v>0</v>
      </c>
      <c r="H206" s="138">
        <v>0</v>
      </c>
      <c r="I206" s="14">
        <f t="shared" si="21"/>
        <v>0</v>
      </c>
      <c r="J206" s="132">
        <v>8</v>
      </c>
      <c r="K206" s="131">
        <v>144.45</v>
      </c>
      <c r="L206" s="14">
        <f t="shared" si="22"/>
        <v>1155.6</v>
      </c>
      <c r="M206" s="15">
        <f t="shared" si="23"/>
        <v>0</v>
      </c>
      <c r="N206" s="16">
        <v>0</v>
      </c>
      <c r="O206" s="7">
        <f t="shared" si="25"/>
        <v>0</v>
      </c>
      <c r="P206" s="407">
        <f t="shared" si="19"/>
        <v>0</v>
      </c>
      <c r="Q206" s="407">
        <f t="shared" si="20"/>
        <v>0</v>
      </c>
    </row>
    <row r="207" spans="1:17" ht="19.5" customHeight="1">
      <c r="A207" s="92">
        <v>53</v>
      </c>
      <c r="B207" s="92">
        <v>44120000</v>
      </c>
      <c r="C207" s="14" t="s">
        <v>125</v>
      </c>
      <c r="D207" s="132">
        <v>0</v>
      </c>
      <c r="E207" s="131">
        <v>0</v>
      </c>
      <c r="F207" s="135">
        <f t="shared" si="24"/>
        <v>0</v>
      </c>
      <c r="G207" s="132">
        <v>5</v>
      </c>
      <c r="H207" s="138">
        <v>149.8</v>
      </c>
      <c r="I207" s="14">
        <f t="shared" si="21"/>
        <v>749</v>
      </c>
      <c r="J207" s="132">
        <v>3</v>
      </c>
      <c r="K207" s="131">
        <v>149.8</v>
      </c>
      <c r="L207" s="14">
        <f t="shared" si="22"/>
        <v>449.40000000000003</v>
      </c>
      <c r="M207" s="15">
        <f t="shared" si="23"/>
        <v>2</v>
      </c>
      <c r="N207" s="16">
        <v>149.8</v>
      </c>
      <c r="O207" s="7">
        <f t="shared" si="25"/>
        <v>299.6</v>
      </c>
      <c r="P207" s="407">
        <f t="shared" si="19"/>
        <v>299.59999999999997</v>
      </c>
      <c r="Q207" s="407">
        <f t="shared" si="20"/>
        <v>0</v>
      </c>
    </row>
    <row r="208" spans="1:17" ht="19.5" customHeight="1">
      <c r="A208" s="92">
        <v>54</v>
      </c>
      <c r="B208" s="92">
        <v>44120000</v>
      </c>
      <c r="C208" s="14" t="s">
        <v>126</v>
      </c>
      <c r="D208" s="132">
        <v>5</v>
      </c>
      <c r="E208" s="131">
        <v>110.21</v>
      </c>
      <c r="F208" s="135">
        <f t="shared" si="24"/>
        <v>551.05</v>
      </c>
      <c r="G208" s="132">
        <v>0</v>
      </c>
      <c r="H208" s="138">
        <v>0</v>
      </c>
      <c r="I208" s="14">
        <f t="shared" si="21"/>
        <v>0</v>
      </c>
      <c r="J208" s="132">
        <v>5</v>
      </c>
      <c r="K208" s="131">
        <v>110.21</v>
      </c>
      <c r="L208" s="14">
        <f t="shared" si="22"/>
        <v>551.05</v>
      </c>
      <c r="M208" s="15">
        <f t="shared" si="23"/>
        <v>0</v>
      </c>
      <c r="N208" s="16">
        <v>0</v>
      </c>
      <c r="O208" s="7">
        <f t="shared" si="25"/>
        <v>0</v>
      </c>
      <c r="P208" s="407">
        <f t="shared" si="19"/>
        <v>0</v>
      </c>
      <c r="Q208" s="407">
        <f t="shared" si="20"/>
        <v>0</v>
      </c>
    </row>
    <row r="209" spans="1:17" ht="19.5" customHeight="1">
      <c r="A209" s="92">
        <v>54</v>
      </c>
      <c r="B209" s="92">
        <v>44120000</v>
      </c>
      <c r="C209" s="14" t="s">
        <v>126</v>
      </c>
      <c r="D209" s="132">
        <v>5</v>
      </c>
      <c r="E209" s="131">
        <v>112.35</v>
      </c>
      <c r="F209" s="135">
        <f t="shared" si="24"/>
        <v>561.75</v>
      </c>
      <c r="G209" s="132">
        <v>0</v>
      </c>
      <c r="H209" s="138">
        <v>0</v>
      </c>
      <c r="I209" s="14">
        <f t="shared" si="21"/>
        <v>0</v>
      </c>
      <c r="J209" s="132">
        <v>0</v>
      </c>
      <c r="K209" s="131">
        <v>0</v>
      </c>
      <c r="L209" s="14">
        <f t="shared" si="22"/>
        <v>0</v>
      </c>
      <c r="M209" s="15">
        <f t="shared" si="23"/>
        <v>5</v>
      </c>
      <c r="N209" s="16">
        <v>112.35</v>
      </c>
      <c r="O209" s="7">
        <f t="shared" si="25"/>
        <v>561.75</v>
      </c>
      <c r="P209" s="407">
        <f t="shared" si="19"/>
        <v>561.75</v>
      </c>
      <c r="Q209" s="407">
        <f t="shared" si="20"/>
        <v>0</v>
      </c>
    </row>
    <row r="210" spans="1:17" s="414" customFormat="1" ht="19.5" customHeight="1">
      <c r="A210" s="410">
        <v>55</v>
      </c>
      <c r="B210" s="410">
        <v>44120000</v>
      </c>
      <c r="C210" s="220" t="s">
        <v>127</v>
      </c>
      <c r="D210" s="223">
        <v>4</v>
      </c>
      <c r="E210" s="222">
        <v>26.75</v>
      </c>
      <c r="F210" s="411">
        <f t="shared" si="24"/>
        <v>107</v>
      </c>
      <c r="G210" s="223">
        <v>0</v>
      </c>
      <c r="H210" s="226">
        <v>0</v>
      </c>
      <c r="I210" s="220">
        <f t="shared" si="21"/>
        <v>0</v>
      </c>
      <c r="J210" s="223">
        <v>0</v>
      </c>
      <c r="K210" s="222">
        <v>0</v>
      </c>
      <c r="L210" s="220">
        <f t="shared" si="22"/>
        <v>0</v>
      </c>
      <c r="M210" s="224">
        <f>D210+G210-J210</f>
        <v>4</v>
      </c>
      <c r="N210" s="225">
        <f>E210</f>
        <v>26.75</v>
      </c>
      <c r="O210" s="412">
        <f t="shared" si="25"/>
        <v>107</v>
      </c>
      <c r="P210" s="413">
        <f t="shared" si="19"/>
        <v>107</v>
      </c>
      <c r="Q210" s="413">
        <f t="shared" si="20"/>
        <v>0</v>
      </c>
    </row>
    <row r="211" spans="1:17" s="414" customFormat="1" ht="19.5" customHeight="1">
      <c r="A211" s="410">
        <v>55</v>
      </c>
      <c r="B211" s="410">
        <v>44120000</v>
      </c>
      <c r="C211" s="220" t="s">
        <v>127</v>
      </c>
      <c r="D211" s="223">
        <v>5</v>
      </c>
      <c r="E211" s="222">
        <v>29.96</v>
      </c>
      <c r="F211" s="411">
        <f t="shared" si="24"/>
        <v>149.8</v>
      </c>
      <c r="G211" s="223">
        <v>0</v>
      </c>
      <c r="H211" s="226">
        <v>0</v>
      </c>
      <c r="I211" s="220">
        <f t="shared" si="21"/>
        <v>0</v>
      </c>
      <c r="J211" s="223">
        <v>0</v>
      </c>
      <c r="K211" s="222">
        <v>0</v>
      </c>
      <c r="L211" s="220">
        <f t="shared" si="22"/>
        <v>0</v>
      </c>
      <c r="M211" s="224">
        <f t="shared" si="23"/>
        <v>5</v>
      </c>
      <c r="N211" s="225">
        <f>E211</f>
        <v>29.96</v>
      </c>
      <c r="O211" s="412">
        <f t="shared" si="25"/>
        <v>149.8</v>
      </c>
      <c r="P211" s="413">
        <f aca="true" t="shared" si="26" ref="P211:P274">(D211*E211)+(G211*H211)-(J211*K211)</f>
        <v>149.8</v>
      </c>
      <c r="Q211" s="413">
        <f aca="true" t="shared" si="27" ref="Q211:Q274">O211-P211</f>
        <v>0</v>
      </c>
    </row>
    <row r="212" spans="1:17" ht="19.5" customHeight="1">
      <c r="A212" s="92">
        <v>56</v>
      </c>
      <c r="B212" s="92">
        <v>44120000</v>
      </c>
      <c r="C212" s="14" t="s">
        <v>128</v>
      </c>
      <c r="D212" s="132">
        <v>2</v>
      </c>
      <c r="E212" s="131">
        <v>26.75</v>
      </c>
      <c r="F212" s="135">
        <f t="shared" si="24"/>
        <v>53.5</v>
      </c>
      <c r="G212" s="132">
        <v>0</v>
      </c>
      <c r="H212" s="138">
        <v>0</v>
      </c>
      <c r="I212" s="14">
        <f t="shared" si="21"/>
        <v>0</v>
      </c>
      <c r="J212" s="132">
        <v>1</v>
      </c>
      <c r="K212" s="131">
        <v>26.75</v>
      </c>
      <c r="L212" s="14">
        <f t="shared" si="22"/>
        <v>26.75</v>
      </c>
      <c r="M212" s="15">
        <f t="shared" si="23"/>
        <v>1</v>
      </c>
      <c r="N212" s="16">
        <v>26.75</v>
      </c>
      <c r="O212" s="7">
        <f t="shared" si="25"/>
        <v>26.75</v>
      </c>
      <c r="P212" s="407">
        <f t="shared" si="26"/>
        <v>26.75</v>
      </c>
      <c r="Q212" s="407">
        <f t="shared" si="27"/>
        <v>0</v>
      </c>
    </row>
    <row r="213" spans="1:17" s="414" customFormat="1" ht="19.5" customHeight="1">
      <c r="A213" s="410">
        <v>56</v>
      </c>
      <c r="B213" s="410">
        <v>44120000</v>
      </c>
      <c r="C213" s="220" t="s">
        <v>128</v>
      </c>
      <c r="D213" s="223">
        <v>5</v>
      </c>
      <c r="E213" s="222">
        <v>29.96</v>
      </c>
      <c r="F213" s="411">
        <f t="shared" si="24"/>
        <v>149.8</v>
      </c>
      <c r="G213" s="223">
        <v>0</v>
      </c>
      <c r="H213" s="226">
        <v>0</v>
      </c>
      <c r="I213" s="220">
        <f t="shared" si="21"/>
        <v>0</v>
      </c>
      <c r="J213" s="223">
        <v>0</v>
      </c>
      <c r="K213" s="222">
        <v>0</v>
      </c>
      <c r="L213" s="220">
        <f t="shared" si="22"/>
        <v>0</v>
      </c>
      <c r="M213" s="224">
        <f t="shared" si="23"/>
        <v>5</v>
      </c>
      <c r="N213" s="225">
        <f>E213</f>
        <v>29.96</v>
      </c>
      <c r="O213" s="412">
        <f t="shared" si="25"/>
        <v>149.8</v>
      </c>
      <c r="P213" s="413">
        <f t="shared" si="26"/>
        <v>149.8</v>
      </c>
      <c r="Q213" s="413">
        <f t="shared" si="27"/>
        <v>0</v>
      </c>
    </row>
    <row r="214" spans="1:17" ht="19.5" customHeight="1">
      <c r="A214" s="92">
        <v>57</v>
      </c>
      <c r="B214" s="92">
        <v>44120000</v>
      </c>
      <c r="C214" s="14" t="s">
        <v>129</v>
      </c>
      <c r="D214" s="132">
        <v>4</v>
      </c>
      <c r="E214" s="131">
        <v>26.75</v>
      </c>
      <c r="F214" s="135">
        <f t="shared" si="24"/>
        <v>107</v>
      </c>
      <c r="G214" s="132">
        <v>0</v>
      </c>
      <c r="H214" s="138">
        <v>0</v>
      </c>
      <c r="I214" s="14">
        <f t="shared" si="21"/>
        <v>0</v>
      </c>
      <c r="J214" s="132">
        <v>4</v>
      </c>
      <c r="K214" s="131">
        <v>26.75</v>
      </c>
      <c r="L214" s="14">
        <f t="shared" si="22"/>
        <v>107</v>
      </c>
      <c r="M214" s="15">
        <f t="shared" si="23"/>
        <v>0</v>
      </c>
      <c r="N214" s="16">
        <v>0</v>
      </c>
      <c r="O214" s="7">
        <f t="shared" si="25"/>
        <v>0</v>
      </c>
      <c r="P214" s="407">
        <f t="shared" si="26"/>
        <v>0</v>
      </c>
      <c r="Q214" s="407">
        <f t="shared" si="27"/>
        <v>0</v>
      </c>
    </row>
    <row r="215" spans="1:17" ht="19.5" customHeight="1">
      <c r="A215" s="92">
        <v>57</v>
      </c>
      <c r="B215" s="92">
        <v>44120000</v>
      </c>
      <c r="C215" s="14" t="s">
        <v>129</v>
      </c>
      <c r="D215" s="132">
        <v>5</v>
      </c>
      <c r="E215" s="131">
        <v>29.96</v>
      </c>
      <c r="F215" s="135">
        <f t="shared" si="24"/>
        <v>149.8</v>
      </c>
      <c r="G215" s="132">
        <v>0</v>
      </c>
      <c r="H215" s="138">
        <v>0</v>
      </c>
      <c r="I215" s="14">
        <f t="shared" si="21"/>
        <v>0</v>
      </c>
      <c r="J215" s="132">
        <v>1</v>
      </c>
      <c r="K215" s="131">
        <v>29.96</v>
      </c>
      <c r="L215" s="14">
        <f t="shared" si="22"/>
        <v>29.96</v>
      </c>
      <c r="M215" s="15">
        <f t="shared" si="23"/>
        <v>4</v>
      </c>
      <c r="N215" s="16">
        <v>29.96</v>
      </c>
      <c r="O215" s="7">
        <f t="shared" si="25"/>
        <v>119.84</v>
      </c>
      <c r="P215" s="407">
        <f t="shared" si="26"/>
        <v>119.84</v>
      </c>
      <c r="Q215" s="407">
        <f t="shared" si="27"/>
        <v>0</v>
      </c>
    </row>
    <row r="216" spans="1:17" ht="19.5" customHeight="1">
      <c r="A216" s="92">
        <v>58</v>
      </c>
      <c r="B216" s="92">
        <v>44120000</v>
      </c>
      <c r="C216" s="14" t="s">
        <v>130</v>
      </c>
      <c r="D216" s="132">
        <v>12</v>
      </c>
      <c r="E216" s="131">
        <v>9.63</v>
      </c>
      <c r="F216" s="135">
        <f t="shared" si="24"/>
        <v>115.56</v>
      </c>
      <c r="G216" s="132">
        <v>0</v>
      </c>
      <c r="H216" s="138">
        <v>0</v>
      </c>
      <c r="I216" s="14">
        <f t="shared" si="21"/>
        <v>0</v>
      </c>
      <c r="J216" s="132">
        <v>3</v>
      </c>
      <c r="K216" s="131">
        <v>9.63</v>
      </c>
      <c r="L216" s="14">
        <f t="shared" si="22"/>
        <v>28.89</v>
      </c>
      <c r="M216" s="15">
        <f t="shared" si="23"/>
        <v>9</v>
      </c>
      <c r="N216" s="16">
        <v>9.63</v>
      </c>
      <c r="O216" s="7">
        <f t="shared" si="25"/>
        <v>86.67</v>
      </c>
      <c r="P216" s="407">
        <f t="shared" si="26"/>
        <v>86.67</v>
      </c>
      <c r="Q216" s="407">
        <f t="shared" si="27"/>
        <v>0</v>
      </c>
    </row>
    <row r="217" spans="1:17" ht="19.5" customHeight="1">
      <c r="A217" s="92">
        <v>59</v>
      </c>
      <c r="B217" s="92">
        <v>44120000</v>
      </c>
      <c r="C217" s="14" t="s">
        <v>131</v>
      </c>
      <c r="D217" s="132">
        <v>8</v>
      </c>
      <c r="E217" s="131">
        <v>9.63</v>
      </c>
      <c r="F217" s="135">
        <f t="shared" si="24"/>
        <v>77.04</v>
      </c>
      <c r="G217" s="132">
        <v>0</v>
      </c>
      <c r="H217" s="138">
        <v>0</v>
      </c>
      <c r="I217" s="14">
        <f aca="true" t="shared" si="28" ref="I217:I270">G217*H217</f>
        <v>0</v>
      </c>
      <c r="J217" s="132">
        <v>5</v>
      </c>
      <c r="K217" s="131">
        <v>9.63</v>
      </c>
      <c r="L217" s="14">
        <f aca="true" t="shared" si="29" ref="L217:L270">J217*K217</f>
        <v>48.150000000000006</v>
      </c>
      <c r="M217" s="15">
        <f aca="true" t="shared" si="30" ref="M217:M270">D217+G217-J217</f>
        <v>3</v>
      </c>
      <c r="N217" s="16">
        <v>9.63</v>
      </c>
      <c r="O217" s="7">
        <f t="shared" si="25"/>
        <v>28.89</v>
      </c>
      <c r="P217" s="407">
        <f t="shared" si="26"/>
        <v>28.89</v>
      </c>
      <c r="Q217" s="407">
        <f t="shared" si="27"/>
        <v>0</v>
      </c>
    </row>
    <row r="218" spans="1:17" ht="19.5" customHeight="1">
      <c r="A218" s="92">
        <v>60</v>
      </c>
      <c r="B218" s="92">
        <v>44120000</v>
      </c>
      <c r="C218" s="14" t="s">
        <v>132</v>
      </c>
      <c r="D218" s="232">
        <v>12</v>
      </c>
      <c r="E218" s="131">
        <v>9.63</v>
      </c>
      <c r="F218" s="135">
        <f t="shared" si="24"/>
        <v>115.56</v>
      </c>
      <c r="G218" s="132">
        <v>10</v>
      </c>
      <c r="H218" s="138">
        <v>9.63</v>
      </c>
      <c r="I218" s="14">
        <f t="shared" si="28"/>
        <v>96.30000000000001</v>
      </c>
      <c r="J218" s="132">
        <v>15</v>
      </c>
      <c r="K218" s="131">
        <v>9.63</v>
      </c>
      <c r="L218" s="14">
        <f t="shared" si="29"/>
        <v>144.45000000000002</v>
      </c>
      <c r="M218" s="15">
        <f t="shared" si="30"/>
        <v>7</v>
      </c>
      <c r="N218" s="16">
        <v>9.63</v>
      </c>
      <c r="O218" s="7">
        <f t="shared" si="25"/>
        <v>67.41000000000001</v>
      </c>
      <c r="P218" s="407">
        <f t="shared" si="26"/>
        <v>67.41</v>
      </c>
      <c r="Q218" s="407">
        <f t="shared" si="27"/>
        <v>0</v>
      </c>
    </row>
    <row r="219" spans="1:17" ht="19.5" customHeight="1">
      <c r="A219" s="92">
        <v>61</v>
      </c>
      <c r="B219" s="92">
        <v>44120000</v>
      </c>
      <c r="C219" s="14" t="s">
        <v>133</v>
      </c>
      <c r="D219" s="132">
        <v>5</v>
      </c>
      <c r="E219" s="131">
        <v>535</v>
      </c>
      <c r="F219" s="135">
        <f t="shared" si="24"/>
        <v>2675</v>
      </c>
      <c r="G219" s="132">
        <v>0</v>
      </c>
      <c r="H219" s="138">
        <v>0</v>
      </c>
      <c r="I219" s="14">
        <f t="shared" si="28"/>
        <v>0</v>
      </c>
      <c r="J219" s="132">
        <v>0</v>
      </c>
      <c r="K219" s="131">
        <v>0</v>
      </c>
      <c r="L219" s="14">
        <f t="shared" si="29"/>
        <v>0</v>
      </c>
      <c r="M219" s="15">
        <f t="shared" si="30"/>
        <v>5</v>
      </c>
      <c r="N219" s="16">
        <v>535</v>
      </c>
      <c r="O219" s="7">
        <f t="shared" si="25"/>
        <v>2675</v>
      </c>
      <c r="P219" s="407">
        <f t="shared" si="26"/>
        <v>2675</v>
      </c>
      <c r="Q219" s="407">
        <f t="shared" si="27"/>
        <v>0</v>
      </c>
    </row>
    <row r="220" spans="1:17" ht="19.5" customHeight="1">
      <c r="A220" s="92">
        <v>62</v>
      </c>
      <c r="B220" s="92">
        <v>44120000</v>
      </c>
      <c r="C220" s="14" t="s">
        <v>156</v>
      </c>
      <c r="D220" s="132">
        <v>14</v>
      </c>
      <c r="E220" s="131">
        <v>10.7</v>
      </c>
      <c r="F220" s="135">
        <f t="shared" si="24"/>
        <v>149.79999999999998</v>
      </c>
      <c r="G220" s="132">
        <v>0</v>
      </c>
      <c r="H220" s="138">
        <v>0</v>
      </c>
      <c r="I220" s="14">
        <f t="shared" si="28"/>
        <v>0</v>
      </c>
      <c r="J220" s="132">
        <v>10</v>
      </c>
      <c r="K220" s="131">
        <v>10.7</v>
      </c>
      <c r="L220" s="14">
        <f t="shared" si="29"/>
        <v>107</v>
      </c>
      <c r="M220" s="15">
        <f t="shared" si="30"/>
        <v>4</v>
      </c>
      <c r="N220" s="16">
        <v>10.7</v>
      </c>
      <c r="O220" s="7">
        <f t="shared" si="25"/>
        <v>42.8</v>
      </c>
      <c r="P220" s="407">
        <f t="shared" si="26"/>
        <v>42.79999999999998</v>
      </c>
      <c r="Q220" s="407">
        <f t="shared" si="27"/>
        <v>0</v>
      </c>
    </row>
    <row r="221" spans="1:17" ht="19.5" customHeight="1">
      <c r="A221" s="92">
        <v>63</v>
      </c>
      <c r="B221" s="13">
        <v>44120000</v>
      </c>
      <c r="C221" s="14" t="s">
        <v>134</v>
      </c>
      <c r="D221" s="132">
        <v>4</v>
      </c>
      <c r="E221" s="131">
        <v>51.36</v>
      </c>
      <c r="F221" s="135">
        <f t="shared" si="24"/>
        <v>205.44</v>
      </c>
      <c r="G221" s="132">
        <v>0</v>
      </c>
      <c r="H221" s="138">
        <v>0</v>
      </c>
      <c r="I221" s="14">
        <f t="shared" si="28"/>
        <v>0</v>
      </c>
      <c r="J221" s="132">
        <v>4</v>
      </c>
      <c r="K221" s="131">
        <v>51.36</v>
      </c>
      <c r="L221" s="14">
        <f t="shared" si="29"/>
        <v>205.44</v>
      </c>
      <c r="M221" s="15">
        <f t="shared" si="30"/>
        <v>0</v>
      </c>
      <c r="N221" s="16">
        <v>0</v>
      </c>
      <c r="O221" s="7">
        <f t="shared" si="25"/>
        <v>0</v>
      </c>
      <c r="P221" s="407">
        <f t="shared" si="26"/>
        <v>0</v>
      </c>
      <c r="Q221" s="407">
        <f t="shared" si="27"/>
        <v>0</v>
      </c>
    </row>
    <row r="222" spans="1:17" ht="19.5" customHeight="1">
      <c r="A222" s="92">
        <v>63</v>
      </c>
      <c r="B222" s="13">
        <v>44120000</v>
      </c>
      <c r="C222" s="14" t="s">
        <v>134</v>
      </c>
      <c r="D222" s="132">
        <v>0</v>
      </c>
      <c r="E222" s="131">
        <v>0</v>
      </c>
      <c r="F222" s="135">
        <f t="shared" si="24"/>
        <v>0</v>
      </c>
      <c r="G222" s="132">
        <v>360</v>
      </c>
      <c r="H222" s="138">
        <v>55.64</v>
      </c>
      <c r="I222" s="14">
        <f t="shared" si="28"/>
        <v>20030.4</v>
      </c>
      <c r="J222" s="132">
        <v>359</v>
      </c>
      <c r="K222" s="131">
        <v>55.64</v>
      </c>
      <c r="L222" s="14">
        <f t="shared" si="29"/>
        <v>19974.76</v>
      </c>
      <c r="M222" s="15">
        <f t="shared" si="30"/>
        <v>1</v>
      </c>
      <c r="N222" s="16">
        <v>55.64</v>
      </c>
      <c r="O222" s="7">
        <f t="shared" si="25"/>
        <v>55.64</v>
      </c>
      <c r="P222" s="407">
        <f t="shared" si="26"/>
        <v>55.640000000003056</v>
      </c>
      <c r="Q222" s="407">
        <f t="shared" si="27"/>
        <v>-3.055333763768431E-12</v>
      </c>
    </row>
    <row r="223" spans="1:17" ht="19.5" customHeight="1">
      <c r="A223" s="92">
        <v>64</v>
      </c>
      <c r="B223" s="92">
        <v>44120000</v>
      </c>
      <c r="C223" s="14" t="s">
        <v>135</v>
      </c>
      <c r="D223" s="132">
        <v>30</v>
      </c>
      <c r="E223" s="131">
        <v>55.64</v>
      </c>
      <c r="F223" s="135">
        <f t="shared" si="24"/>
        <v>1669.2</v>
      </c>
      <c r="G223" s="132">
        <v>132</v>
      </c>
      <c r="H223" s="138">
        <v>55.64</v>
      </c>
      <c r="I223" s="14">
        <f t="shared" si="28"/>
        <v>7344.4800000000005</v>
      </c>
      <c r="J223" s="132">
        <v>155</v>
      </c>
      <c r="K223" s="131">
        <v>55.64</v>
      </c>
      <c r="L223" s="14">
        <f t="shared" si="29"/>
        <v>8624.2</v>
      </c>
      <c r="M223" s="15">
        <f t="shared" si="30"/>
        <v>7</v>
      </c>
      <c r="N223" s="16">
        <v>55.64</v>
      </c>
      <c r="O223" s="7">
        <f t="shared" si="25"/>
        <v>389.48</v>
      </c>
      <c r="P223" s="407">
        <f t="shared" si="26"/>
        <v>389.47999999999956</v>
      </c>
      <c r="Q223" s="407">
        <f t="shared" si="27"/>
        <v>4.547473508864641E-13</v>
      </c>
    </row>
    <row r="224" spans="1:17" ht="19.5" customHeight="1">
      <c r="A224" s="92">
        <v>65</v>
      </c>
      <c r="B224" s="92">
        <v>44120000</v>
      </c>
      <c r="C224" s="14" t="s">
        <v>277</v>
      </c>
      <c r="D224" s="132">
        <v>0</v>
      </c>
      <c r="E224" s="131">
        <v>0</v>
      </c>
      <c r="F224" s="135">
        <f t="shared" si="24"/>
        <v>0</v>
      </c>
      <c r="G224" s="132">
        <v>288</v>
      </c>
      <c r="H224" s="138">
        <v>43.87</v>
      </c>
      <c r="I224" s="14">
        <f t="shared" si="28"/>
        <v>12634.56</v>
      </c>
      <c r="J224" s="132">
        <v>225</v>
      </c>
      <c r="K224" s="131">
        <v>43.87</v>
      </c>
      <c r="L224" s="14">
        <f t="shared" si="29"/>
        <v>9870.75</v>
      </c>
      <c r="M224" s="15">
        <f t="shared" si="30"/>
        <v>63</v>
      </c>
      <c r="N224" s="16">
        <v>43.87</v>
      </c>
      <c r="O224" s="7">
        <f t="shared" si="25"/>
        <v>2763.81</v>
      </c>
      <c r="P224" s="407">
        <f t="shared" si="26"/>
        <v>2763.8099999999995</v>
      </c>
      <c r="Q224" s="407">
        <f t="shared" si="27"/>
        <v>0</v>
      </c>
    </row>
    <row r="225" spans="1:17" ht="19.5" customHeight="1">
      <c r="A225" s="92">
        <v>66</v>
      </c>
      <c r="B225" s="92">
        <v>44120000</v>
      </c>
      <c r="C225" s="14" t="s">
        <v>136</v>
      </c>
      <c r="D225" s="132">
        <v>6</v>
      </c>
      <c r="E225" s="131">
        <v>85.6</v>
      </c>
      <c r="F225" s="135">
        <f t="shared" si="24"/>
        <v>513.5999999999999</v>
      </c>
      <c r="G225" s="132">
        <v>10</v>
      </c>
      <c r="H225" s="138">
        <v>85.6</v>
      </c>
      <c r="I225" s="14">
        <f t="shared" si="28"/>
        <v>856</v>
      </c>
      <c r="J225" s="132">
        <v>12</v>
      </c>
      <c r="K225" s="131">
        <v>85.6</v>
      </c>
      <c r="L225" s="14">
        <f t="shared" si="29"/>
        <v>1027.1999999999998</v>
      </c>
      <c r="M225" s="15">
        <f t="shared" si="30"/>
        <v>4</v>
      </c>
      <c r="N225" s="16">
        <v>85.6</v>
      </c>
      <c r="O225" s="7">
        <f t="shared" si="25"/>
        <v>342.4</v>
      </c>
      <c r="P225" s="407">
        <f t="shared" si="26"/>
        <v>342.4000000000001</v>
      </c>
      <c r="Q225" s="407">
        <f t="shared" si="27"/>
        <v>0</v>
      </c>
    </row>
    <row r="226" spans="1:17" ht="19.5" customHeight="1">
      <c r="A226" s="92">
        <v>67</v>
      </c>
      <c r="B226" s="92">
        <v>44120000</v>
      </c>
      <c r="C226" s="14" t="s">
        <v>137</v>
      </c>
      <c r="D226" s="132">
        <v>598</v>
      </c>
      <c r="E226" s="131">
        <v>6.42</v>
      </c>
      <c r="F226" s="135">
        <f t="shared" si="24"/>
        <v>3839.16</v>
      </c>
      <c r="G226" s="132">
        <v>0</v>
      </c>
      <c r="H226" s="138">
        <v>0</v>
      </c>
      <c r="I226" s="14">
        <f t="shared" si="28"/>
        <v>0</v>
      </c>
      <c r="J226" s="132">
        <v>60</v>
      </c>
      <c r="K226" s="131">
        <v>6.42</v>
      </c>
      <c r="L226" s="14">
        <f t="shared" si="29"/>
        <v>385.2</v>
      </c>
      <c r="M226" s="15">
        <f t="shared" si="30"/>
        <v>538</v>
      </c>
      <c r="N226" s="16">
        <v>6.42</v>
      </c>
      <c r="O226" s="7">
        <f t="shared" si="25"/>
        <v>3453.96</v>
      </c>
      <c r="P226" s="407">
        <f t="shared" si="26"/>
        <v>3453.96</v>
      </c>
      <c r="Q226" s="407">
        <f t="shared" si="27"/>
        <v>0</v>
      </c>
    </row>
    <row r="227" spans="1:17" ht="19.5" customHeight="1">
      <c r="A227" s="92">
        <v>68</v>
      </c>
      <c r="B227" s="92">
        <v>44120000</v>
      </c>
      <c r="C227" s="14" t="s">
        <v>302</v>
      </c>
      <c r="D227" s="132">
        <v>0</v>
      </c>
      <c r="E227" s="131">
        <v>0</v>
      </c>
      <c r="F227" s="135">
        <f t="shared" si="24"/>
        <v>0</v>
      </c>
      <c r="G227" s="132">
        <v>7</v>
      </c>
      <c r="H227" s="138">
        <v>85</v>
      </c>
      <c r="I227" s="14">
        <f t="shared" si="28"/>
        <v>595</v>
      </c>
      <c r="J227" s="132">
        <v>7</v>
      </c>
      <c r="K227" s="131">
        <v>85</v>
      </c>
      <c r="L227" s="14">
        <f t="shared" si="29"/>
        <v>595</v>
      </c>
      <c r="M227" s="224">
        <f t="shared" si="30"/>
        <v>0</v>
      </c>
      <c r="N227" s="16">
        <v>0</v>
      </c>
      <c r="O227" s="7">
        <f t="shared" si="25"/>
        <v>0</v>
      </c>
      <c r="P227" s="407">
        <f t="shared" si="26"/>
        <v>0</v>
      </c>
      <c r="Q227" s="407">
        <f t="shared" si="27"/>
        <v>0</v>
      </c>
    </row>
    <row r="228" spans="1:17" ht="19.5" customHeight="1">
      <c r="A228" s="92">
        <v>69</v>
      </c>
      <c r="B228" s="92">
        <v>44120000</v>
      </c>
      <c r="C228" s="14" t="s">
        <v>303</v>
      </c>
      <c r="D228" s="132">
        <v>0</v>
      </c>
      <c r="E228" s="131">
        <v>0</v>
      </c>
      <c r="F228" s="135">
        <f aca="true" t="shared" si="31" ref="F228:F265">D228*E228</f>
        <v>0</v>
      </c>
      <c r="G228" s="132">
        <v>5</v>
      </c>
      <c r="H228" s="138">
        <v>75</v>
      </c>
      <c r="I228" s="14">
        <f t="shared" si="28"/>
        <v>375</v>
      </c>
      <c r="J228" s="132">
        <v>5</v>
      </c>
      <c r="K228" s="131">
        <v>75</v>
      </c>
      <c r="L228" s="14">
        <f t="shared" si="29"/>
        <v>375</v>
      </c>
      <c r="M228" s="15">
        <f t="shared" si="30"/>
        <v>0</v>
      </c>
      <c r="N228" s="16">
        <v>0</v>
      </c>
      <c r="O228" s="7">
        <f t="shared" si="25"/>
        <v>0</v>
      </c>
      <c r="P228" s="407">
        <f t="shared" si="26"/>
        <v>0</v>
      </c>
      <c r="Q228" s="407">
        <f t="shared" si="27"/>
        <v>0</v>
      </c>
    </row>
    <row r="229" spans="1:17" ht="20.25">
      <c r="A229" s="92">
        <v>70</v>
      </c>
      <c r="B229" s="92">
        <v>44120000</v>
      </c>
      <c r="C229" s="14" t="s">
        <v>304</v>
      </c>
      <c r="D229" s="132">
        <v>0</v>
      </c>
      <c r="E229" s="131">
        <v>0</v>
      </c>
      <c r="F229" s="135">
        <f t="shared" si="31"/>
        <v>0</v>
      </c>
      <c r="G229" s="132">
        <v>996</v>
      </c>
      <c r="H229" s="138">
        <v>57.78</v>
      </c>
      <c r="I229" s="14">
        <f t="shared" si="28"/>
        <v>57548.880000000005</v>
      </c>
      <c r="J229" s="132">
        <v>996</v>
      </c>
      <c r="K229" s="131">
        <v>57.78</v>
      </c>
      <c r="L229" s="14">
        <f t="shared" si="29"/>
        <v>57548.880000000005</v>
      </c>
      <c r="M229" s="15">
        <f t="shared" si="30"/>
        <v>0</v>
      </c>
      <c r="N229" s="16">
        <v>0</v>
      </c>
      <c r="O229" s="7">
        <f t="shared" si="25"/>
        <v>0</v>
      </c>
      <c r="P229" s="407">
        <f t="shared" si="26"/>
        <v>0</v>
      </c>
      <c r="Q229" s="407">
        <f t="shared" si="27"/>
        <v>0</v>
      </c>
    </row>
    <row r="230" spans="1:17" ht="20.25">
      <c r="A230" s="92">
        <v>71</v>
      </c>
      <c r="B230" s="92">
        <v>44120000</v>
      </c>
      <c r="C230" s="14" t="s">
        <v>305</v>
      </c>
      <c r="D230" s="132">
        <v>0</v>
      </c>
      <c r="E230" s="131">
        <v>0</v>
      </c>
      <c r="F230" s="135">
        <f t="shared" si="31"/>
        <v>0</v>
      </c>
      <c r="G230" s="132">
        <v>108</v>
      </c>
      <c r="H230" s="138">
        <v>231.12</v>
      </c>
      <c r="I230" s="14">
        <f t="shared" si="28"/>
        <v>24960.96</v>
      </c>
      <c r="J230" s="132">
        <v>108</v>
      </c>
      <c r="K230" s="131">
        <v>231.12</v>
      </c>
      <c r="L230" s="14">
        <f t="shared" si="29"/>
        <v>24960.96</v>
      </c>
      <c r="M230" s="15">
        <f t="shared" si="30"/>
        <v>0</v>
      </c>
      <c r="N230" s="16">
        <v>0</v>
      </c>
      <c r="O230" s="7">
        <f t="shared" si="25"/>
        <v>0</v>
      </c>
      <c r="P230" s="407">
        <f t="shared" si="26"/>
        <v>0</v>
      </c>
      <c r="Q230" s="407">
        <f t="shared" si="27"/>
        <v>0</v>
      </c>
    </row>
    <row r="231" spans="1:17" ht="20.25">
      <c r="A231" s="92">
        <v>72</v>
      </c>
      <c r="B231" s="92">
        <v>44120000</v>
      </c>
      <c r="C231" s="14" t="s">
        <v>306</v>
      </c>
      <c r="D231" s="132">
        <v>0</v>
      </c>
      <c r="E231" s="131">
        <v>0</v>
      </c>
      <c r="F231" s="135">
        <f t="shared" si="31"/>
        <v>0</v>
      </c>
      <c r="G231" s="132">
        <v>288</v>
      </c>
      <c r="H231" s="138">
        <v>27.82</v>
      </c>
      <c r="I231" s="14">
        <f t="shared" si="28"/>
        <v>8012.16</v>
      </c>
      <c r="J231" s="132">
        <v>288</v>
      </c>
      <c r="K231" s="131">
        <v>27.82</v>
      </c>
      <c r="L231" s="14">
        <f t="shared" si="29"/>
        <v>8012.16</v>
      </c>
      <c r="M231" s="15">
        <f t="shared" si="30"/>
        <v>0</v>
      </c>
      <c r="N231" s="16">
        <v>0</v>
      </c>
      <c r="O231" s="7">
        <f t="shared" si="25"/>
        <v>0</v>
      </c>
      <c r="P231" s="407">
        <f t="shared" si="26"/>
        <v>0</v>
      </c>
      <c r="Q231" s="407">
        <f t="shared" si="27"/>
        <v>0</v>
      </c>
    </row>
    <row r="232" spans="1:17" ht="20.25">
      <c r="A232" s="92">
        <v>73</v>
      </c>
      <c r="B232" s="92">
        <v>44120000</v>
      </c>
      <c r="C232" s="14" t="s">
        <v>138</v>
      </c>
      <c r="D232" s="132">
        <v>18</v>
      </c>
      <c r="E232" s="131">
        <v>28.89</v>
      </c>
      <c r="F232" s="135">
        <f t="shared" si="31"/>
        <v>520.02</v>
      </c>
      <c r="G232" s="132">
        <v>0</v>
      </c>
      <c r="H232" s="138">
        <v>0</v>
      </c>
      <c r="I232" s="14">
        <f t="shared" si="28"/>
        <v>0</v>
      </c>
      <c r="J232" s="132">
        <v>11</v>
      </c>
      <c r="K232" s="131">
        <v>28.89</v>
      </c>
      <c r="L232" s="14">
        <f t="shared" si="29"/>
        <v>317.79</v>
      </c>
      <c r="M232" s="15">
        <f t="shared" si="30"/>
        <v>7</v>
      </c>
      <c r="N232" s="16">
        <v>28.89</v>
      </c>
      <c r="O232" s="7">
        <f t="shared" si="25"/>
        <v>202.23000000000002</v>
      </c>
      <c r="P232" s="407">
        <f t="shared" si="26"/>
        <v>202.22999999999996</v>
      </c>
      <c r="Q232" s="407">
        <f t="shared" si="27"/>
        <v>0</v>
      </c>
    </row>
    <row r="233" spans="1:17" ht="20.25">
      <c r="A233" s="92">
        <v>74</v>
      </c>
      <c r="B233" s="92">
        <v>44120000</v>
      </c>
      <c r="C233" s="14" t="s">
        <v>139</v>
      </c>
      <c r="D233" s="132">
        <v>8</v>
      </c>
      <c r="E233" s="131">
        <v>10.7</v>
      </c>
      <c r="F233" s="135">
        <f t="shared" si="31"/>
        <v>85.6</v>
      </c>
      <c r="G233" s="132">
        <v>0</v>
      </c>
      <c r="H233" s="138">
        <v>0</v>
      </c>
      <c r="I233" s="14">
        <f t="shared" si="28"/>
        <v>0</v>
      </c>
      <c r="J233" s="132">
        <v>1</v>
      </c>
      <c r="K233" s="131">
        <v>10.7</v>
      </c>
      <c r="L233" s="14">
        <f t="shared" si="29"/>
        <v>10.7</v>
      </c>
      <c r="M233" s="15">
        <f t="shared" si="30"/>
        <v>7</v>
      </c>
      <c r="N233" s="16">
        <v>10.7</v>
      </c>
      <c r="O233" s="7">
        <f t="shared" si="25"/>
        <v>74.89999999999999</v>
      </c>
      <c r="P233" s="407">
        <f t="shared" si="26"/>
        <v>74.89999999999999</v>
      </c>
      <c r="Q233" s="407">
        <f t="shared" si="27"/>
        <v>0</v>
      </c>
    </row>
    <row r="234" spans="1:17" ht="20.25">
      <c r="A234" s="92">
        <v>75</v>
      </c>
      <c r="B234" s="92">
        <v>44120000</v>
      </c>
      <c r="C234" s="14" t="s">
        <v>140</v>
      </c>
      <c r="D234" s="139">
        <v>3</v>
      </c>
      <c r="E234" s="140">
        <v>2.67</v>
      </c>
      <c r="F234" s="135">
        <f t="shared" si="31"/>
        <v>8.01</v>
      </c>
      <c r="G234" s="132">
        <v>0</v>
      </c>
      <c r="H234" s="138">
        <v>0</v>
      </c>
      <c r="I234" s="14">
        <f t="shared" si="28"/>
        <v>0</v>
      </c>
      <c r="J234" s="132">
        <v>3</v>
      </c>
      <c r="K234" s="131">
        <v>2.67</v>
      </c>
      <c r="L234" s="14">
        <f t="shared" si="29"/>
        <v>8.01</v>
      </c>
      <c r="M234" s="15">
        <f t="shared" si="30"/>
        <v>0</v>
      </c>
      <c r="N234" s="16">
        <v>0</v>
      </c>
      <c r="O234" s="7">
        <f t="shared" si="25"/>
        <v>0</v>
      </c>
      <c r="P234" s="407">
        <f t="shared" si="26"/>
        <v>0</v>
      </c>
      <c r="Q234" s="407">
        <f t="shared" si="27"/>
        <v>0</v>
      </c>
    </row>
    <row r="235" spans="1:17" ht="20.25">
      <c r="A235" s="92">
        <v>75</v>
      </c>
      <c r="B235" s="92">
        <v>44120000</v>
      </c>
      <c r="C235" s="14" t="s">
        <v>140</v>
      </c>
      <c r="D235" s="139">
        <v>10</v>
      </c>
      <c r="E235" s="140">
        <v>3.21</v>
      </c>
      <c r="F235" s="135">
        <f t="shared" si="31"/>
        <v>32.1</v>
      </c>
      <c r="G235" s="132">
        <v>0</v>
      </c>
      <c r="H235" s="138">
        <v>0</v>
      </c>
      <c r="I235" s="14">
        <f t="shared" si="28"/>
        <v>0</v>
      </c>
      <c r="J235" s="132">
        <v>5</v>
      </c>
      <c r="K235" s="131">
        <v>3.21</v>
      </c>
      <c r="L235" s="14">
        <f t="shared" si="29"/>
        <v>16.05</v>
      </c>
      <c r="M235" s="15">
        <f t="shared" si="30"/>
        <v>5</v>
      </c>
      <c r="N235" s="16">
        <v>3.21</v>
      </c>
      <c r="O235" s="7">
        <f t="shared" si="25"/>
        <v>16.05</v>
      </c>
      <c r="P235" s="407">
        <f t="shared" si="26"/>
        <v>16.05</v>
      </c>
      <c r="Q235" s="407">
        <f t="shared" si="27"/>
        <v>0</v>
      </c>
    </row>
    <row r="236" spans="1:17" ht="20.25">
      <c r="A236" s="92">
        <v>76</v>
      </c>
      <c r="B236" s="92">
        <v>44120000</v>
      </c>
      <c r="C236" s="135" t="s">
        <v>141</v>
      </c>
      <c r="D236" s="132">
        <v>17</v>
      </c>
      <c r="E236" s="131">
        <v>4.28</v>
      </c>
      <c r="F236" s="135">
        <f t="shared" si="31"/>
        <v>72.76</v>
      </c>
      <c r="G236" s="132">
        <v>0</v>
      </c>
      <c r="H236" s="138">
        <v>0</v>
      </c>
      <c r="I236" s="14">
        <f t="shared" si="28"/>
        <v>0</v>
      </c>
      <c r="J236" s="132">
        <v>17</v>
      </c>
      <c r="K236" s="131">
        <v>4.28</v>
      </c>
      <c r="L236" s="14">
        <f t="shared" si="29"/>
        <v>72.76</v>
      </c>
      <c r="M236" s="15">
        <f t="shared" si="30"/>
        <v>0</v>
      </c>
      <c r="N236" s="16">
        <v>0</v>
      </c>
      <c r="O236" s="7">
        <f t="shared" si="25"/>
        <v>0</v>
      </c>
      <c r="P236" s="407">
        <f t="shared" si="26"/>
        <v>0</v>
      </c>
      <c r="Q236" s="407">
        <f t="shared" si="27"/>
        <v>0</v>
      </c>
    </row>
    <row r="237" spans="1:17" ht="20.25">
      <c r="A237" s="92">
        <v>76</v>
      </c>
      <c r="B237" s="92">
        <v>44120000</v>
      </c>
      <c r="C237" s="135" t="s">
        <v>141</v>
      </c>
      <c r="D237" s="132">
        <v>0</v>
      </c>
      <c r="E237" s="131">
        <v>0</v>
      </c>
      <c r="F237" s="135">
        <f t="shared" si="31"/>
        <v>0</v>
      </c>
      <c r="G237" s="132">
        <v>36</v>
      </c>
      <c r="H237" s="138">
        <v>26.75</v>
      </c>
      <c r="I237" s="14">
        <f t="shared" si="28"/>
        <v>963</v>
      </c>
      <c r="J237" s="132">
        <v>31</v>
      </c>
      <c r="K237" s="131">
        <v>26.75</v>
      </c>
      <c r="L237" s="14">
        <f t="shared" si="29"/>
        <v>829.25</v>
      </c>
      <c r="M237" s="15">
        <f t="shared" si="30"/>
        <v>5</v>
      </c>
      <c r="N237" s="16">
        <v>26.75</v>
      </c>
      <c r="O237" s="7">
        <f t="shared" si="25"/>
        <v>133.75</v>
      </c>
      <c r="P237" s="407">
        <f t="shared" si="26"/>
        <v>133.75</v>
      </c>
      <c r="Q237" s="407">
        <f t="shared" si="27"/>
        <v>0</v>
      </c>
    </row>
    <row r="238" spans="1:17" ht="20.25">
      <c r="A238" s="92">
        <v>76</v>
      </c>
      <c r="B238" s="92">
        <v>44120000</v>
      </c>
      <c r="C238" s="135" t="s">
        <v>141</v>
      </c>
      <c r="D238" s="132">
        <v>0</v>
      </c>
      <c r="E238" s="131">
        <v>0</v>
      </c>
      <c r="F238" s="135">
        <f t="shared" si="31"/>
        <v>0</v>
      </c>
      <c r="G238" s="132">
        <v>8</v>
      </c>
      <c r="H238" s="138">
        <v>31.03</v>
      </c>
      <c r="I238" s="14">
        <f t="shared" si="28"/>
        <v>248.24</v>
      </c>
      <c r="J238" s="132">
        <v>8</v>
      </c>
      <c r="K238" s="131">
        <v>31.03</v>
      </c>
      <c r="L238" s="14">
        <f t="shared" si="29"/>
        <v>248.24</v>
      </c>
      <c r="M238" s="15">
        <f t="shared" si="30"/>
        <v>0</v>
      </c>
      <c r="N238" s="16">
        <v>0</v>
      </c>
      <c r="O238" s="7">
        <f t="shared" si="25"/>
        <v>0</v>
      </c>
      <c r="P238" s="407">
        <f t="shared" si="26"/>
        <v>0</v>
      </c>
      <c r="Q238" s="407">
        <f t="shared" si="27"/>
        <v>0</v>
      </c>
    </row>
    <row r="239" spans="1:17" ht="20.25">
      <c r="A239" s="92">
        <v>77</v>
      </c>
      <c r="B239" s="91">
        <v>44120000</v>
      </c>
      <c r="C239" s="14" t="s">
        <v>142</v>
      </c>
      <c r="D239" s="132">
        <v>1</v>
      </c>
      <c r="E239" s="131">
        <v>13.64</v>
      </c>
      <c r="F239" s="135">
        <f t="shared" si="31"/>
        <v>13.64</v>
      </c>
      <c r="G239" s="132">
        <v>0</v>
      </c>
      <c r="H239" s="131">
        <v>0</v>
      </c>
      <c r="I239" s="14">
        <f t="shared" si="28"/>
        <v>0</v>
      </c>
      <c r="J239" s="132">
        <v>0</v>
      </c>
      <c r="K239" s="131">
        <v>0</v>
      </c>
      <c r="L239" s="14">
        <f t="shared" si="29"/>
        <v>0</v>
      </c>
      <c r="M239" s="15">
        <f t="shared" si="30"/>
        <v>1</v>
      </c>
      <c r="N239" s="16">
        <v>13.64</v>
      </c>
      <c r="O239" s="7">
        <f t="shared" si="25"/>
        <v>13.64</v>
      </c>
      <c r="P239" s="407">
        <f t="shared" si="26"/>
        <v>13.64</v>
      </c>
      <c r="Q239" s="407">
        <f t="shared" si="27"/>
        <v>0</v>
      </c>
    </row>
    <row r="240" spans="1:17" ht="20.25">
      <c r="A240" s="92">
        <v>78</v>
      </c>
      <c r="B240" s="92">
        <v>44120000</v>
      </c>
      <c r="C240" s="14" t="s">
        <v>144</v>
      </c>
      <c r="D240" s="132">
        <v>3</v>
      </c>
      <c r="E240" s="131">
        <v>90.95</v>
      </c>
      <c r="F240" s="135">
        <f t="shared" si="31"/>
        <v>272.85</v>
      </c>
      <c r="G240" s="132">
        <v>0</v>
      </c>
      <c r="H240" s="138">
        <v>0</v>
      </c>
      <c r="I240" s="14">
        <f t="shared" si="28"/>
        <v>0</v>
      </c>
      <c r="J240" s="132">
        <v>0</v>
      </c>
      <c r="K240" s="131">
        <v>0</v>
      </c>
      <c r="L240" s="14">
        <f t="shared" si="29"/>
        <v>0</v>
      </c>
      <c r="M240" s="15">
        <f t="shared" si="30"/>
        <v>3</v>
      </c>
      <c r="N240" s="16">
        <v>90.95</v>
      </c>
      <c r="O240" s="7">
        <f t="shared" si="25"/>
        <v>272.85</v>
      </c>
      <c r="P240" s="407">
        <f t="shared" si="26"/>
        <v>272.85</v>
      </c>
      <c r="Q240" s="407">
        <f t="shared" si="27"/>
        <v>0</v>
      </c>
    </row>
    <row r="241" spans="1:17" ht="20.25">
      <c r="A241" s="92">
        <v>79</v>
      </c>
      <c r="B241" s="92">
        <v>44120000</v>
      </c>
      <c r="C241" s="14" t="s">
        <v>143</v>
      </c>
      <c r="D241" s="132">
        <v>0</v>
      </c>
      <c r="E241" s="131">
        <v>0</v>
      </c>
      <c r="F241" s="135">
        <f t="shared" si="31"/>
        <v>0</v>
      </c>
      <c r="G241" s="132">
        <v>1000</v>
      </c>
      <c r="H241" s="131">
        <v>15</v>
      </c>
      <c r="I241" s="14">
        <f t="shared" si="28"/>
        <v>15000</v>
      </c>
      <c r="J241" s="132">
        <v>1000</v>
      </c>
      <c r="K241" s="131">
        <v>15</v>
      </c>
      <c r="L241" s="14">
        <f t="shared" si="29"/>
        <v>15000</v>
      </c>
      <c r="M241" s="15">
        <f t="shared" si="30"/>
        <v>0</v>
      </c>
      <c r="N241" s="16">
        <v>0</v>
      </c>
      <c r="O241" s="7">
        <f t="shared" si="25"/>
        <v>0</v>
      </c>
      <c r="P241" s="407">
        <f t="shared" si="26"/>
        <v>0</v>
      </c>
      <c r="Q241" s="407">
        <f t="shared" si="27"/>
        <v>0</v>
      </c>
    </row>
    <row r="242" spans="1:17" ht="20.25">
      <c r="A242" s="92">
        <v>80</v>
      </c>
      <c r="B242" s="92">
        <v>44120000</v>
      </c>
      <c r="C242" s="14" t="s">
        <v>145</v>
      </c>
      <c r="D242" s="132">
        <v>49</v>
      </c>
      <c r="E242" s="131">
        <v>8.02</v>
      </c>
      <c r="F242" s="135">
        <f t="shared" si="31"/>
        <v>392.97999999999996</v>
      </c>
      <c r="G242" s="132">
        <v>0</v>
      </c>
      <c r="H242" s="138">
        <v>0</v>
      </c>
      <c r="I242" s="14">
        <f t="shared" si="28"/>
        <v>0</v>
      </c>
      <c r="J242" s="132">
        <v>49</v>
      </c>
      <c r="K242" s="131">
        <v>8.02</v>
      </c>
      <c r="L242" s="14">
        <f t="shared" si="29"/>
        <v>392.97999999999996</v>
      </c>
      <c r="M242" s="15">
        <f t="shared" si="30"/>
        <v>0</v>
      </c>
      <c r="N242" s="16">
        <v>0</v>
      </c>
      <c r="O242" s="7">
        <f t="shared" si="25"/>
        <v>0</v>
      </c>
      <c r="P242" s="407">
        <f t="shared" si="26"/>
        <v>0</v>
      </c>
      <c r="Q242" s="407">
        <f t="shared" si="27"/>
        <v>0</v>
      </c>
    </row>
    <row r="243" spans="1:17" ht="20.25">
      <c r="A243" s="92">
        <v>81</v>
      </c>
      <c r="B243" s="92">
        <v>44120000</v>
      </c>
      <c r="C243" s="14" t="s">
        <v>145</v>
      </c>
      <c r="D243" s="132">
        <v>0</v>
      </c>
      <c r="E243" s="131">
        <v>0</v>
      </c>
      <c r="F243" s="135">
        <f t="shared" si="31"/>
        <v>0</v>
      </c>
      <c r="G243" s="132">
        <v>324</v>
      </c>
      <c r="H243" s="138">
        <v>8.56</v>
      </c>
      <c r="I243" s="14">
        <f t="shared" si="28"/>
        <v>2773.44</v>
      </c>
      <c r="J243" s="132">
        <v>123</v>
      </c>
      <c r="K243" s="131">
        <v>8.56</v>
      </c>
      <c r="L243" s="14">
        <f t="shared" si="29"/>
        <v>1052.88</v>
      </c>
      <c r="M243" s="15">
        <f>D243+G243-J243</f>
        <v>201</v>
      </c>
      <c r="N243" s="16">
        <v>8.56</v>
      </c>
      <c r="O243" s="7">
        <f t="shared" si="25"/>
        <v>1720.5600000000002</v>
      </c>
      <c r="P243" s="407">
        <f t="shared" si="26"/>
        <v>1720.56</v>
      </c>
      <c r="Q243" s="407">
        <f t="shared" si="27"/>
        <v>0</v>
      </c>
    </row>
    <row r="244" spans="1:17" ht="20.25">
      <c r="A244" s="92">
        <v>82</v>
      </c>
      <c r="B244" s="92">
        <v>44120000</v>
      </c>
      <c r="C244" s="14" t="s">
        <v>146</v>
      </c>
      <c r="D244" s="132">
        <v>35</v>
      </c>
      <c r="E244" s="131">
        <v>8.56</v>
      </c>
      <c r="F244" s="135">
        <f t="shared" si="31"/>
        <v>299.6</v>
      </c>
      <c r="G244" s="132">
        <v>0</v>
      </c>
      <c r="H244" s="131">
        <v>0</v>
      </c>
      <c r="I244" s="14">
        <f t="shared" si="28"/>
        <v>0</v>
      </c>
      <c r="J244" s="132">
        <v>0</v>
      </c>
      <c r="K244" s="131">
        <v>0</v>
      </c>
      <c r="L244" s="14">
        <f t="shared" si="29"/>
        <v>0</v>
      </c>
      <c r="M244" s="15">
        <f>D244+G244-J244</f>
        <v>35</v>
      </c>
      <c r="N244" s="16">
        <v>8.56</v>
      </c>
      <c r="O244" s="7">
        <f t="shared" si="25"/>
        <v>299.6</v>
      </c>
      <c r="P244" s="407">
        <f t="shared" si="26"/>
        <v>299.6</v>
      </c>
      <c r="Q244" s="407">
        <f t="shared" si="27"/>
        <v>0</v>
      </c>
    </row>
    <row r="245" spans="1:17" ht="20.25">
      <c r="A245" s="92">
        <v>83</v>
      </c>
      <c r="B245" s="92">
        <v>44120000</v>
      </c>
      <c r="C245" s="14" t="s">
        <v>147</v>
      </c>
      <c r="D245" s="132">
        <v>0</v>
      </c>
      <c r="E245" s="131">
        <v>0</v>
      </c>
      <c r="F245" s="135">
        <f t="shared" si="31"/>
        <v>0</v>
      </c>
      <c r="G245" s="132">
        <v>130</v>
      </c>
      <c r="H245" s="138">
        <v>9.63</v>
      </c>
      <c r="I245" s="14">
        <f t="shared" si="28"/>
        <v>1251.9</v>
      </c>
      <c r="J245" s="132">
        <v>130</v>
      </c>
      <c r="K245" s="131">
        <v>9.63</v>
      </c>
      <c r="L245" s="14">
        <f t="shared" si="29"/>
        <v>1251.9</v>
      </c>
      <c r="M245" s="15">
        <f t="shared" si="30"/>
        <v>0</v>
      </c>
      <c r="N245" s="16">
        <v>0</v>
      </c>
      <c r="O245" s="7">
        <f t="shared" si="25"/>
        <v>0</v>
      </c>
      <c r="P245" s="407">
        <f t="shared" si="26"/>
        <v>0</v>
      </c>
      <c r="Q245" s="407">
        <f t="shared" si="27"/>
        <v>0</v>
      </c>
    </row>
    <row r="246" spans="1:17" ht="20.25">
      <c r="A246" s="92">
        <v>83</v>
      </c>
      <c r="B246" s="92">
        <v>44120000</v>
      </c>
      <c r="C246" s="14" t="s">
        <v>147</v>
      </c>
      <c r="D246" s="132">
        <v>0</v>
      </c>
      <c r="E246" s="131">
        <v>0</v>
      </c>
      <c r="F246" s="135">
        <f t="shared" si="31"/>
        <v>0</v>
      </c>
      <c r="G246" s="132">
        <v>100</v>
      </c>
      <c r="H246" s="138">
        <v>8.56</v>
      </c>
      <c r="I246" s="14">
        <f t="shared" si="28"/>
        <v>856</v>
      </c>
      <c r="J246" s="132">
        <v>89</v>
      </c>
      <c r="K246" s="131">
        <v>8.56</v>
      </c>
      <c r="L246" s="14">
        <f t="shared" si="29"/>
        <v>761.84</v>
      </c>
      <c r="M246" s="15">
        <f t="shared" si="30"/>
        <v>11</v>
      </c>
      <c r="N246" s="16">
        <v>8.56</v>
      </c>
      <c r="O246" s="7">
        <f t="shared" si="25"/>
        <v>94.16000000000001</v>
      </c>
      <c r="P246" s="407">
        <f t="shared" si="26"/>
        <v>94.15999999999997</v>
      </c>
      <c r="Q246" s="407">
        <f t="shared" si="27"/>
        <v>0</v>
      </c>
    </row>
    <row r="247" spans="1:17" ht="20.25">
      <c r="A247" s="92">
        <v>84</v>
      </c>
      <c r="B247" s="92">
        <v>44120000</v>
      </c>
      <c r="C247" s="14" t="s">
        <v>148</v>
      </c>
      <c r="D247" s="132">
        <v>3</v>
      </c>
      <c r="E247" s="131">
        <v>267.5</v>
      </c>
      <c r="F247" s="135">
        <f t="shared" si="31"/>
        <v>802.5</v>
      </c>
      <c r="G247" s="132">
        <v>2</v>
      </c>
      <c r="H247" s="138">
        <v>267.5</v>
      </c>
      <c r="I247" s="14">
        <f t="shared" si="28"/>
        <v>535</v>
      </c>
      <c r="J247" s="132">
        <v>5</v>
      </c>
      <c r="K247" s="131">
        <v>267.5</v>
      </c>
      <c r="L247" s="14">
        <f t="shared" si="29"/>
        <v>1337.5</v>
      </c>
      <c r="M247" s="15">
        <f t="shared" si="30"/>
        <v>0</v>
      </c>
      <c r="N247" s="16">
        <v>0</v>
      </c>
      <c r="O247" s="7">
        <f t="shared" si="25"/>
        <v>0</v>
      </c>
      <c r="P247" s="407">
        <f t="shared" si="26"/>
        <v>0</v>
      </c>
      <c r="Q247" s="407">
        <f t="shared" si="27"/>
        <v>0</v>
      </c>
    </row>
    <row r="248" spans="1:17" s="17" customFormat="1" ht="20.25">
      <c r="A248" s="92">
        <v>85</v>
      </c>
      <c r="B248" s="92">
        <v>44120000</v>
      </c>
      <c r="C248" s="14" t="s">
        <v>149</v>
      </c>
      <c r="D248" s="132">
        <v>0</v>
      </c>
      <c r="E248" s="131">
        <v>0</v>
      </c>
      <c r="F248" s="135">
        <f t="shared" si="31"/>
        <v>0</v>
      </c>
      <c r="G248" s="132">
        <v>132</v>
      </c>
      <c r="H248" s="138">
        <v>51.36</v>
      </c>
      <c r="I248" s="14">
        <f t="shared" si="28"/>
        <v>6779.5199999999995</v>
      </c>
      <c r="J248" s="132">
        <v>121</v>
      </c>
      <c r="K248" s="131">
        <v>51.36</v>
      </c>
      <c r="L248" s="14">
        <f t="shared" si="29"/>
        <v>6214.5599999999995</v>
      </c>
      <c r="M248" s="15">
        <f t="shared" si="30"/>
        <v>11</v>
      </c>
      <c r="N248" s="16">
        <v>51.36</v>
      </c>
      <c r="O248" s="7">
        <f t="shared" si="25"/>
        <v>564.96</v>
      </c>
      <c r="P248" s="407">
        <f t="shared" si="26"/>
        <v>564.96</v>
      </c>
      <c r="Q248" s="407">
        <f t="shared" si="27"/>
        <v>0</v>
      </c>
    </row>
    <row r="249" spans="1:17" s="10" customFormat="1" ht="23.25" customHeight="1">
      <c r="A249" s="92">
        <v>86</v>
      </c>
      <c r="B249" s="92">
        <v>44120000</v>
      </c>
      <c r="C249" s="14" t="s">
        <v>150</v>
      </c>
      <c r="D249" s="132">
        <v>29</v>
      </c>
      <c r="E249" s="131">
        <v>28.89</v>
      </c>
      <c r="F249" s="135">
        <f t="shared" si="31"/>
        <v>837.8100000000001</v>
      </c>
      <c r="G249" s="132">
        <v>0</v>
      </c>
      <c r="H249" s="138">
        <v>0</v>
      </c>
      <c r="I249" s="14">
        <f t="shared" si="28"/>
        <v>0</v>
      </c>
      <c r="J249" s="132">
        <v>6</v>
      </c>
      <c r="K249" s="131">
        <v>28.89</v>
      </c>
      <c r="L249" s="14">
        <f t="shared" si="29"/>
        <v>173.34</v>
      </c>
      <c r="M249" s="15">
        <f t="shared" si="30"/>
        <v>23</v>
      </c>
      <c r="N249" s="16">
        <v>28.89</v>
      </c>
      <c r="O249" s="7">
        <f t="shared" si="25"/>
        <v>664.47</v>
      </c>
      <c r="P249" s="407">
        <f t="shared" si="26"/>
        <v>664.47</v>
      </c>
      <c r="Q249" s="407">
        <f t="shared" si="27"/>
        <v>0</v>
      </c>
    </row>
    <row r="250" spans="1:17" s="12" customFormat="1" ht="20.25">
      <c r="A250" s="92">
        <v>87</v>
      </c>
      <c r="B250" s="92">
        <v>44120000</v>
      </c>
      <c r="C250" s="14" t="s">
        <v>151</v>
      </c>
      <c r="D250" s="132">
        <v>46</v>
      </c>
      <c r="E250" s="131">
        <v>44.94</v>
      </c>
      <c r="F250" s="135">
        <f t="shared" si="31"/>
        <v>2067.24</v>
      </c>
      <c r="G250" s="132">
        <v>0</v>
      </c>
      <c r="H250" s="138">
        <v>0</v>
      </c>
      <c r="I250" s="14">
        <f t="shared" si="28"/>
        <v>0</v>
      </c>
      <c r="J250" s="132">
        <v>4</v>
      </c>
      <c r="K250" s="131">
        <v>44.94</v>
      </c>
      <c r="L250" s="14">
        <f t="shared" si="29"/>
        <v>179.76</v>
      </c>
      <c r="M250" s="15">
        <f t="shared" si="30"/>
        <v>42</v>
      </c>
      <c r="N250" s="16">
        <v>44.94</v>
      </c>
      <c r="O250" s="7">
        <f t="shared" si="25"/>
        <v>1887.48</v>
      </c>
      <c r="P250" s="407">
        <f t="shared" si="26"/>
        <v>1887.4799999999998</v>
      </c>
      <c r="Q250" s="407">
        <f t="shared" si="27"/>
        <v>0</v>
      </c>
    </row>
    <row r="251" spans="1:17" s="12" customFormat="1" ht="20.25">
      <c r="A251" s="92">
        <v>88</v>
      </c>
      <c r="B251" s="92">
        <v>44120000</v>
      </c>
      <c r="C251" s="14" t="s">
        <v>152</v>
      </c>
      <c r="D251" s="132">
        <v>35</v>
      </c>
      <c r="E251" s="131">
        <v>58.85</v>
      </c>
      <c r="F251" s="135">
        <f t="shared" si="31"/>
        <v>2059.75</v>
      </c>
      <c r="G251" s="132">
        <v>0</v>
      </c>
      <c r="H251" s="138">
        <v>58.85</v>
      </c>
      <c r="I251" s="14">
        <f t="shared" si="28"/>
        <v>0</v>
      </c>
      <c r="J251" s="132">
        <v>35</v>
      </c>
      <c r="K251" s="131">
        <v>58.85</v>
      </c>
      <c r="L251" s="14">
        <f t="shared" si="29"/>
        <v>2059.75</v>
      </c>
      <c r="M251" s="15">
        <f t="shared" si="30"/>
        <v>0</v>
      </c>
      <c r="N251" s="16">
        <v>0</v>
      </c>
      <c r="O251" s="7">
        <f t="shared" si="25"/>
        <v>0</v>
      </c>
      <c r="P251" s="407">
        <f t="shared" si="26"/>
        <v>0</v>
      </c>
      <c r="Q251" s="407">
        <f t="shared" si="27"/>
        <v>0</v>
      </c>
    </row>
    <row r="252" spans="1:17" ht="20.25">
      <c r="A252" s="92">
        <v>88</v>
      </c>
      <c r="B252" s="92">
        <v>44120000</v>
      </c>
      <c r="C252" s="14" t="s">
        <v>152</v>
      </c>
      <c r="D252" s="132">
        <v>0</v>
      </c>
      <c r="E252" s="131">
        <v>0</v>
      </c>
      <c r="F252" s="135">
        <f t="shared" si="31"/>
        <v>0</v>
      </c>
      <c r="G252" s="132">
        <v>15</v>
      </c>
      <c r="H252" s="138">
        <v>267.5</v>
      </c>
      <c r="I252" s="14">
        <f t="shared" si="28"/>
        <v>4012.5</v>
      </c>
      <c r="J252" s="132">
        <v>7</v>
      </c>
      <c r="K252" s="131">
        <v>267.5</v>
      </c>
      <c r="L252" s="14">
        <f t="shared" si="29"/>
        <v>1872.5</v>
      </c>
      <c r="M252" s="15">
        <f t="shared" si="30"/>
        <v>8</v>
      </c>
      <c r="N252" s="16">
        <v>267.5</v>
      </c>
      <c r="O252" s="7">
        <f t="shared" si="25"/>
        <v>2140</v>
      </c>
      <c r="P252" s="407">
        <f t="shared" si="26"/>
        <v>2140</v>
      </c>
      <c r="Q252" s="407">
        <f t="shared" si="27"/>
        <v>0</v>
      </c>
    </row>
    <row r="253" spans="1:17" ht="20.25">
      <c r="A253" s="92">
        <v>89</v>
      </c>
      <c r="B253" s="92">
        <v>44120000</v>
      </c>
      <c r="C253" s="14" t="s">
        <v>153</v>
      </c>
      <c r="D253" s="132">
        <v>24</v>
      </c>
      <c r="E253" s="131">
        <v>48.15</v>
      </c>
      <c r="F253" s="135">
        <f t="shared" si="31"/>
        <v>1155.6</v>
      </c>
      <c r="G253" s="132">
        <v>5</v>
      </c>
      <c r="H253" s="138">
        <v>48.15</v>
      </c>
      <c r="I253" s="14">
        <f t="shared" si="28"/>
        <v>240.75</v>
      </c>
      <c r="J253" s="132">
        <v>29</v>
      </c>
      <c r="K253" s="131">
        <v>48.15</v>
      </c>
      <c r="L253" s="14">
        <f t="shared" si="29"/>
        <v>1396.35</v>
      </c>
      <c r="M253" s="15">
        <f t="shared" si="30"/>
        <v>0</v>
      </c>
      <c r="N253" s="16">
        <v>0</v>
      </c>
      <c r="O253" s="7">
        <f t="shared" si="25"/>
        <v>0</v>
      </c>
      <c r="P253" s="407">
        <f t="shared" si="26"/>
        <v>0</v>
      </c>
      <c r="Q253" s="407">
        <f t="shared" si="27"/>
        <v>0</v>
      </c>
    </row>
    <row r="254" spans="1:17" ht="20.25">
      <c r="A254" s="92">
        <v>90</v>
      </c>
      <c r="B254" s="92">
        <v>44120000</v>
      </c>
      <c r="C254" s="14" t="s">
        <v>153</v>
      </c>
      <c r="D254" s="132">
        <v>0</v>
      </c>
      <c r="E254" s="131">
        <v>0</v>
      </c>
      <c r="F254" s="135">
        <f t="shared" si="31"/>
        <v>0</v>
      </c>
      <c r="G254" s="132">
        <v>20</v>
      </c>
      <c r="H254" s="138">
        <v>74.9</v>
      </c>
      <c r="I254" s="14">
        <f t="shared" si="28"/>
        <v>1498</v>
      </c>
      <c r="J254" s="132">
        <v>5</v>
      </c>
      <c r="K254" s="131">
        <v>74.9</v>
      </c>
      <c r="L254" s="14">
        <f t="shared" si="29"/>
        <v>374.5</v>
      </c>
      <c r="M254" s="15">
        <f t="shared" si="30"/>
        <v>15</v>
      </c>
      <c r="N254" s="16">
        <v>74.9</v>
      </c>
      <c r="O254" s="7">
        <f t="shared" si="25"/>
        <v>1123.5</v>
      </c>
      <c r="P254" s="407">
        <f t="shared" si="26"/>
        <v>1123.5</v>
      </c>
      <c r="Q254" s="407">
        <f t="shared" si="27"/>
        <v>0</v>
      </c>
    </row>
    <row r="255" spans="1:17" ht="20.25">
      <c r="A255" s="92">
        <v>91</v>
      </c>
      <c r="B255" s="92">
        <v>44120000</v>
      </c>
      <c r="C255" s="14" t="s">
        <v>154</v>
      </c>
      <c r="D255" s="132">
        <v>88</v>
      </c>
      <c r="E255" s="131">
        <v>6.42</v>
      </c>
      <c r="F255" s="135">
        <f t="shared" si="31"/>
        <v>564.96</v>
      </c>
      <c r="G255" s="132">
        <v>0</v>
      </c>
      <c r="H255" s="138">
        <v>0</v>
      </c>
      <c r="I255" s="14">
        <f t="shared" si="28"/>
        <v>0</v>
      </c>
      <c r="J255" s="132">
        <v>1</v>
      </c>
      <c r="K255" s="131">
        <v>6.42</v>
      </c>
      <c r="L255" s="14">
        <f t="shared" si="29"/>
        <v>6.42</v>
      </c>
      <c r="M255" s="15">
        <f t="shared" si="30"/>
        <v>87</v>
      </c>
      <c r="N255" s="16">
        <v>6.42</v>
      </c>
      <c r="O255" s="7">
        <f t="shared" si="25"/>
        <v>558.54</v>
      </c>
      <c r="P255" s="407">
        <f t="shared" si="26"/>
        <v>558.5400000000001</v>
      </c>
      <c r="Q255" s="407">
        <f t="shared" si="27"/>
        <v>0</v>
      </c>
    </row>
    <row r="256" spans="1:17" ht="20.25">
      <c r="A256" s="92">
        <v>92</v>
      </c>
      <c r="B256" s="92">
        <v>44120000</v>
      </c>
      <c r="C256" s="14" t="s">
        <v>155</v>
      </c>
      <c r="D256" s="132">
        <v>1</v>
      </c>
      <c r="E256" s="131">
        <v>1123.5</v>
      </c>
      <c r="F256" s="135">
        <f t="shared" si="31"/>
        <v>1123.5</v>
      </c>
      <c r="G256" s="132">
        <v>0</v>
      </c>
      <c r="H256" s="138">
        <v>0</v>
      </c>
      <c r="I256" s="14">
        <f t="shared" si="28"/>
        <v>0</v>
      </c>
      <c r="J256" s="132">
        <v>0</v>
      </c>
      <c r="K256" s="131">
        <v>0</v>
      </c>
      <c r="L256" s="14">
        <f t="shared" si="29"/>
        <v>0</v>
      </c>
      <c r="M256" s="15">
        <f t="shared" si="30"/>
        <v>1</v>
      </c>
      <c r="N256" s="16">
        <v>1123.5</v>
      </c>
      <c r="O256" s="7">
        <f t="shared" si="25"/>
        <v>1123.5</v>
      </c>
      <c r="P256" s="407">
        <f t="shared" si="26"/>
        <v>1123.5</v>
      </c>
      <c r="Q256" s="407">
        <f t="shared" si="27"/>
        <v>0</v>
      </c>
    </row>
    <row r="257" spans="1:17" ht="20.25">
      <c r="A257" s="92">
        <v>93</v>
      </c>
      <c r="B257" s="92">
        <v>44120000</v>
      </c>
      <c r="C257" s="14" t="s">
        <v>307</v>
      </c>
      <c r="D257" s="132">
        <v>0</v>
      </c>
      <c r="E257" s="131">
        <v>0</v>
      </c>
      <c r="F257" s="135">
        <f t="shared" si="31"/>
        <v>0</v>
      </c>
      <c r="G257" s="132">
        <v>1280</v>
      </c>
      <c r="H257" s="138">
        <v>53</v>
      </c>
      <c r="I257" s="14">
        <f t="shared" si="28"/>
        <v>67840</v>
      </c>
      <c r="J257" s="132">
        <v>1280</v>
      </c>
      <c r="K257" s="131">
        <v>53</v>
      </c>
      <c r="L257" s="14">
        <f t="shared" si="29"/>
        <v>67840</v>
      </c>
      <c r="M257" s="15">
        <f t="shared" si="30"/>
        <v>0</v>
      </c>
      <c r="N257" s="16">
        <v>0</v>
      </c>
      <c r="O257" s="7">
        <f t="shared" si="25"/>
        <v>0</v>
      </c>
      <c r="P257" s="407">
        <f t="shared" si="26"/>
        <v>0</v>
      </c>
      <c r="Q257" s="407">
        <f t="shared" si="27"/>
        <v>0</v>
      </c>
    </row>
    <row r="258" spans="1:17" ht="20.25">
      <c r="A258" s="92">
        <v>94</v>
      </c>
      <c r="B258" s="92">
        <v>44120000</v>
      </c>
      <c r="C258" s="14" t="s">
        <v>157</v>
      </c>
      <c r="D258" s="132">
        <v>2</v>
      </c>
      <c r="E258" s="131">
        <v>224.7</v>
      </c>
      <c r="F258" s="135">
        <f t="shared" si="31"/>
        <v>449.4</v>
      </c>
      <c r="G258" s="132">
        <v>0</v>
      </c>
      <c r="H258" s="138">
        <v>0</v>
      </c>
      <c r="I258" s="14">
        <f t="shared" si="28"/>
        <v>0</v>
      </c>
      <c r="J258" s="132">
        <v>0</v>
      </c>
      <c r="K258" s="131">
        <v>0</v>
      </c>
      <c r="L258" s="14">
        <f t="shared" si="29"/>
        <v>0</v>
      </c>
      <c r="M258" s="15">
        <f t="shared" si="30"/>
        <v>2</v>
      </c>
      <c r="N258" s="16">
        <v>224.7</v>
      </c>
      <c r="O258" s="7">
        <f t="shared" si="25"/>
        <v>449.4</v>
      </c>
      <c r="P258" s="407">
        <f t="shared" si="26"/>
        <v>449.4</v>
      </c>
      <c r="Q258" s="407">
        <f t="shared" si="27"/>
        <v>0</v>
      </c>
    </row>
    <row r="259" spans="1:17" ht="20.25">
      <c r="A259" s="92">
        <v>95</v>
      </c>
      <c r="B259" s="92">
        <v>44120000</v>
      </c>
      <c r="C259" s="14" t="s">
        <v>308</v>
      </c>
      <c r="D259" s="132">
        <v>0</v>
      </c>
      <c r="E259" s="131">
        <v>0</v>
      </c>
      <c r="F259" s="135">
        <f t="shared" si="31"/>
        <v>0</v>
      </c>
      <c r="G259" s="132">
        <v>275</v>
      </c>
      <c r="H259" s="138">
        <v>674.1</v>
      </c>
      <c r="I259" s="14">
        <f t="shared" si="28"/>
        <v>185377.5</v>
      </c>
      <c r="J259" s="132">
        <v>275</v>
      </c>
      <c r="K259" s="131">
        <v>674.1</v>
      </c>
      <c r="L259" s="14">
        <f t="shared" si="29"/>
        <v>185377.5</v>
      </c>
      <c r="M259" s="15">
        <f t="shared" si="30"/>
        <v>0</v>
      </c>
      <c r="N259" s="16">
        <v>0</v>
      </c>
      <c r="O259" s="7">
        <f t="shared" si="25"/>
        <v>0</v>
      </c>
      <c r="P259" s="407">
        <f t="shared" si="26"/>
        <v>0</v>
      </c>
      <c r="Q259" s="407">
        <f t="shared" si="27"/>
        <v>0</v>
      </c>
    </row>
    <row r="260" spans="1:17" ht="20.25">
      <c r="A260" s="92">
        <v>96</v>
      </c>
      <c r="B260" s="92">
        <v>44120000</v>
      </c>
      <c r="C260" s="14" t="s">
        <v>309</v>
      </c>
      <c r="D260" s="132">
        <v>0</v>
      </c>
      <c r="E260" s="131">
        <v>0</v>
      </c>
      <c r="F260" s="135">
        <f t="shared" si="31"/>
        <v>0</v>
      </c>
      <c r="G260" s="132">
        <v>30</v>
      </c>
      <c r="H260" s="138">
        <v>738.3</v>
      </c>
      <c r="I260" s="14">
        <f t="shared" si="28"/>
        <v>22149</v>
      </c>
      <c r="J260" s="132">
        <v>30</v>
      </c>
      <c r="K260" s="131">
        <v>738.3</v>
      </c>
      <c r="L260" s="14">
        <f t="shared" si="29"/>
        <v>22149</v>
      </c>
      <c r="M260" s="15">
        <f t="shared" si="30"/>
        <v>0</v>
      </c>
      <c r="N260" s="16">
        <v>0</v>
      </c>
      <c r="O260" s="7">
        <f t="shared" si="25"/>
        <v>0</v>
      </c>
      <c r="P260" s="407">
        <f t="shared" si="26"/>
        <v>0</v>
      </c>
      <c r="Q260" s="407">
        <f t="shared" si="27"/>
        <v>0</v>
      </c>
    </row>
    <row r="261" spans="1:17" ht="20.25">
      <c r="A261" s="92">
        <v>97</v>
      </c>
      <c r="B261" s="92">
        <v>44120000</v>
      </c>
      <c r="C261" s="14" t="s">
        <v>310</v>
      </c>
      <c r="D261" s="132">
        <v>0</v>
      </c>
      <c r="E261" s="131">
        <v>0</v>
      </c>
      <c r="F261" s="135">
        <f t="shared" si="31"/>
        <v>0</v>
      </c>
      <c r="G261" s="132">
        <v>1</v>
      </c>
      <c r="H261" s="138">
        <v>3210</v>
      </c>
      <c r="I261" s="14">
        <f t="shared" si="28"/>
        <v>3210</v>
      </c>
      <c r="J261" s="132">
        <v>1</v>
      </c>
      <c r="K261" s="131">
        <v>3210</v>
      </c>
      <c r="L261" s="14">
        <f t="shared" si="29"/>
        <v>3210</v>
      </c>
      <c r="M261" s="15">
        <f t="shared" si="30"/>
        <v>0</v>
      </c>
      <c r="N261" s="16">
        <v>0</v>
      </c>
      <c r="O261" s="7">
        <f t="shared" si="25"/>
        <v>0</v>
      </c>
      <c r="P261" s="407">
        <f t="shared" si="26"/>
        <v>0</v>
      </c>
      <c r="Q261" s="407">
        <f t="shared" si="27"/>
        <v>0</v>
      </c>
    </row>
    <row r="262" spans="1:17" ht="20.25">
      <c r="A262" s="92">
        <v>98</v>
      </c>
      <c r="B262" s="92">
        <v>44120000</v>
      </c>
      <c r="C262" s="14" t="s">
        <v>311</v>
      </c>
      <c r="D262" s="132">
        <v>0</v>
      </c>
      <c r="E262" s="131">
        <v>0</v>
      </c>
      <c r="F262" s="135">
        <f t="shared" si="31"/>
        <v>0</v>
      </c>
      <c r="G262" s="132">
        <v>2</v>
      </c>
      <c r="H262" s="138">
        <v>301.74</v>
      </c>
      <c r="I262" s="14">
        <f t="shared" si="28"/>
        <v>603.48</v>
      </c>
      <c r="J262" s="132">
        <v>0</v>
      </c>
      <c r="K262" s="131">
        <v>0</v>
      </c>
      <c r="L262" s="14">
        <f t="shared" si="29"/>
        <v>0</v>
      </c>
      <c r="M262" s="15">
        <f t="shared" si="30"/>
        <v>2</v>
      </c>
      <c r="N262" s="16">
        <v>301.74</v>
      </c>
      <c r="O262" s="7">
        <f t="shared" si="25"/>
        <v>603.48</v>
      </c>
      <c r="P262" s="407">
        <f t="shared" si="26"/>
        <v>603.48</v>
      </c>
      <c r="Q262" s="407">
        <f t="shared" si="27"/>
        <v>0</v>
      </c>
    </row>
    <row r="263" spans="1:17" ht="20.25">
      <c r="A263" s="92">
        <v>99</v>
      </c>
      <c r="B263" s="92">
        <v>44120000</v>
      </c>
      <c r="C263" s="14" t="s">
        <v>312</v>
      </c>
      <c r="D263" s="132">
        <v>0</v>
      </c>
      <c r="E263" s="131">
        <v>0</v>
      </c>
      <c r="F263" s="135">
        <f t="shared" si="31"/>
        <v>0</v>
      </c>
      <c r="G263" s="132">
        <v>2</v>
      </c>
      <c r="H263" s="138">
        <v>835.67</v>
      </c>
      <c r="I263" s="14">
        <f t="shared" si="28"/>
        <v>1671.34</v>
      </c>
      <c r="J263" s="132">
        <v>0</v>
      </c>
      <c r="K263" s="131">
        <v>0</v>
      </c>
      <c r="L263" s="14">
        <f t="shared" si="29"/>
        <v>0</v>
      </c>
      <c r="M263" s="15">
        <f t="shared" si="30"/>
        <v>2</v>
      </c>
      <c r="N263" s="16">
        <v>835.67</v>
      </c>
      <c r="O263" s="7">
        <f t="shared" si="25"/>
        <v>1671.34</v>
      </c>
      <c r="P263" s="407">
        <f t="shared" si="26"/>
        <v>1671.34</v>
      </c>
      <c r="Q263" s="407">
        <f t="shared" si="27"/>
        <v>0</v>
      </c>
    </row>
    <row r="264" spans="1:17" ht="20.25">
      <c r="A264" s="92">
        <v>100</v>
      </c>
      <c r="B264" s="92">
        <v>44120000</v>
      </c>
      <c r="C264" s="14" t="s">
        <v>313</v>
      </c>
      <c r="D264" s="132">
        <v>0</v>
      </c>
      <c r="E264" s="131">
        <v>0</v>
      </c>
      <c r="F264" s="135">
        <f t="shared" si="31"/>
        <v>0</v>
      </c>
      <c r="G264" s="132">
        <v>174</v>
      </c>
      <c r="H264" s="138">
        <v>790</v>
      </c>
      <c r="I264" s="14">
        <f t="shared" si="28"/>
        <v>137460</v>
      </c>
      <c r="J264" s="132">
        <v>174</v>
      </c>
      <c r="K264" s="131">
        <v>790</v>
      </c>
      <c r="L264" s="14">
        <f t="shared" si="29"/>
        <v>137460</v>
      </c>
      <c r="M264" s="15">
        <f t="shared" si="30"/>
        <v>0</v>
      </c>
      <c r="N264" s="16">
        <v>0</v>
      </c>
      <c r="O264" s="7">
        <f aca="true" t="shared" si="32" ref="O264:O270">M264*N264</f>
        <v>0</v>
      </c>
      <c r="P264" s="407">
        <f t="shared" si="26"/>
        <v>0</v>
      </c>
      <c r="Q264" s="407">
        <f t="shared" si="27"/>
        <v>0</v>
      </c>
    </row>
    <row r="265" spans="1:17" ht="20.25">
      <c r="A265" s="13">
        <v>101</v>
      </c>
      <c r="B265" s="92">
        <v>44120000</v>
      </c>
      <c r="C265" s="14" t="s">
        <v>314</v>
      </c>
      <c r="D265" s="15">
        <v>0</v>
      </c>
      <c r="E265" s="16">
        <v>0</v>
      </c>
      <c r="F265" s="57">
        <f t="shared" si="31"/>
        <v>0</v>
      </c>
      <c r="G265" s="46">
        <v>6</v>
      </c>
      <c r="H265" s="47">
        <v>214</v>
      </c>
      <c r="I265" s="58">
        <f t="shared" si="28"/>
        <v>1284</v>
      </c>
      <c r="J265" s="46">
        <v>6</v>
      </c>
      <c r="K265" s="49">
        <v>214</v>
      </c>
      <c r="L265" s="58">
        <f t="shared" si="29"/>
        <v>1284</v>
      </c>
      <c r="M265" s="50">
        <f t="shared" si="30"/>
        <v>0</v>
      </c>
      <c r="N265" s="49">
        <v>0</v>
      </c>
      <c r="O265" s="7">
        <f t="shared" si="32"/>
        <v>0</v>
      </c>
      <c r="P265" s="407">
        <f t="shared" si="26"/>
        <v>0</v>
      </c>
      <c r="Q265" s="407">
        <f t="shared" si="27"/>
        <v>0</v>
      </c>
    </row>
    <row r="266" spans="1:17" s="12" customFormat="1" ht="20.25">
      <c r="A266" s="13">
        <v>102</v>
      </c>
      <c r="B266" s="92">
        <v>44120000</v>
      </c>
      <c r="C266" s="14" t="s">
        <v>315</v>
      </c>
      <c r="D266" s="15">
        <v>0</v>
      </c>
      <c r="E266" s="16">
        <v>0</v>
      </c>
      <c r="F266" s="57">
        <v>0</v>
      </c>
      <c r="G266" s="46">
        <v>4</v>
      </c>
      <c r="H266" s="47">
        <v>160.5</v>
      </c>
      <c r="I266" s="58">
        <f t="shared" si="28"/>
        <v>642</v>
      </c>
      <c r="J266" s="46">
        <v>4</v>
      </c>
      <c r="K266" s="49">
        <v>160.5</v>
      </c>
      <c r="L266" s="58">
        <f t="shared" si="29"/>
        <v>642</v>
      </c>
      <c r="M266" s="50">
        <f t="shared" si="30"/>
        <v>0</v>
      </c>
      <c r="N266" s="49"/>
      <c r="O266" s="7">
        <f t="shared" si="32"/>
        <v>0</v>
      </c>
      <c r="P266" s="407">
        <f t="shared" si="26"/>
        <v>0</v>
      </c>
      <c r="Q266" s="407">
        <f t="shared" si="27"/>
        <v>0</v>
      </c>
    </row>
    <row r="267" spans="1:17" ht="20.25">
      <c r="A267" s="13">
        <v>103</v>
      </c>
      <c r="B267" s="92">
        <v>44120000</v>
      </c>
      <c r="C267" s="14" t="s">
        <v>316</v>
      </c>
      <c r="D267" s="15">
        <v>0</v>
      </c>
      <c r="E267" s="16">
        <v>0</v>
      </c>
      <c r="F267" s="57">
        <v>0</v>
      </c>
      <c r="G267" s="46">
        <v>1</v>
      </c>
      <c r="H267" s="47">
        <v>267.5</v>
      </c>
      <c r="I267" s="58">
        <f t="shared" si="28"/>
        <v>267.5</v>
      </c>
      <c r="J267" s="46">
        <v>1</v>
      </c>
      <c r="K267" s="49">
        <v>267.5</v>
      </c>
      <c r="L267" s="58">
        <f t="shared" si="29"/>
        <v>267.5</v>
      </c>
      <c r="M267" s="50">
        <f t="shared" si="30"/>
        <v>0</v>
      </c>
      <c r="N267" s="49">
        <v>0</v>
      </c>
      <c r="O267" s="7">
        <f t="shared" si="32"/>
        <v>0</v>
      </c>
      <c r="P267" s="407">
        <f t="shared" si="26"/>
        <v>0</v>
      </c>
      <c r="Q267" s="407">
        <f t="shared" si="27"/>
        <v>0</v>
      </c>
    </row>
    <row r="268" spans="1:17" ht="20.25">
      <c r="A268" s="13">
        <v>104</v>
      </c>
      <c r="B268" s="92">
        <v>44120000</v>
      </c>
      <c r="C268" s="14" t="s">
        <v>317</v>
      </c>
      <c r="D268" s="132">
        <v>0</v>
      </c>
      <c r="E268" s="131">
        <v>0</v>
      </c>
      <c r="F268" s="11">
        <v>0</v>
      </c>
      <c r="G268" s="15">
        <v>244</v>
      </c>
      <c r="H268" s="141">
        <v>7.49</v>
      </c>
      <c r="I268" s="58">
        <f t="shared" si="28"/>
        <v>1827.56</v>
      </c>
      <c r="J268" s="15">
        <v>244</v>
      </c>
      <c r="K268" s="16">
        <v>7.49</v>
      </c>
      <c r="L268" s="58">
        <f t="shared" si="29"/>
        <v>1827.56</v>
      </c>
      <c r="M268" s="50">
        <f t="shared" si="30"/>
        <v>0</v>
      </c>
      <c r="N268" s="16">
        <v>0</v>
      </c>
      <c r="O268" s="7">
        <f t="shared" si="32"/>
        <v>0</v>
      </c>
      <c r="P268" s="407">
        <f t="shared" si="26"/>
        <v>0</v>
      </c>
      <c r="Q268" s="407">
        <f t="shared" si="27"/>
        <v>0</v>
      </c>
    </row>
    <row r="269" spans="1:17" ht="20.25">
      <c r="A269" s="92">
        <v>105</v>
      </c>
      <c r="B269" s="92">
        <v>44120000</v>
      </c>
      <c r="C269" s="14" t="s">
        <v>318</v>
      </c>
      <c r="D269" s="132">
        <v>0</v>
      </c>
      <c r="E269" s="131">
        <v>0</v>
      </c>
      <c r="F269" s="11">
        <v>0</v>
      </c>
      <c r="G269" s="132">
        <v>16</v>
      </c>
      <c r="H269" s="138">
        <v>224.7</v>
      </c>
      <c r="I269" s="58">
        <f t="shared" si="28"/>
        <v>3595.2</v>
      </c>
      <c r="J269" s="132">
        <v>7</v>
      </c>
      <c r="K269" s="131">
        <v>224.7</v>
      </c>
      <c r="L269" s="58">
        <f t="shared" si="29"/>
        <v>1572.8999999999999</v>
      </c>
      <c r="M269" s="50">
        <f t="shared" si="30"/>
        <v>9</v>
      </c>
      <c r="N269" s="131">
        <v>224.7</v>
      </c>
      <c r="O269" s="7">
        <f t="shared" si="32"/>
        <v>2022.3</v>
      </c>
      <c r="P269" s="407">
        <f t="shared" si="26"/>
        <v>2022.3</v>
      </c>
      <c r="Q269" s="407">
        <f t="shared" si="27"/>
        <v>0</v>
      </c>
    </row>
    <row r="270" spans="1:17" ht="20.25">
      <c r="A270" s="92">
        <v>106</v>
      </c>
      <c r="B270" s="92">
        <v>44120000</v>
      </c>
      <c r="C270" s="14" t="s">
        <v>319</v>
      </c>
      <c r="D270" s="132">
        <v>0</v>
      </c>
      <c r="E270" s="131">
        <v>0</v>
      </c>
      <c r="F270" s="11">
        <v>0</v>
      </c>
      <c r="G270" s="132">
        <v>1000</v>
      </c>
      <c r="H270" s="138">
        <v>17</v>
      </c>
      <c r="I270" s="58">
        <f t="shared" si="28"/>
        <v>17000</v>
      </c>
      <c r="J270" s="132">
        <v>1000</v>
      </c>
      <c r="K270" s="131">
        <v>17</v>
      </c>
      <c r="L270" s="58">
        <f t="shared" si="29"/>
        <v>17000</v>
      </c>
      <c r="M270" s="50">
        <f t="shared" si="30"/>
        <v>0</v>
      </c>
      <c r="N270" s="131">
        <v>0</v>
      </c>
      <c r="O270" s="7">
        <f t="shared" si="32"/>
        <v>0</v>
      </c>
      <c r="P270" s="407">
        <f t="shared" si="26"/>
        <v>0</v>
      </c>
      <c r="Q270" s="407">
        <f t="shared" si="27"/>
        <v>0</v>
      </c>
    </row>
    <row r="271" spans="1:17" ht="20.25">
      <c r="A271" s="92"/>
      <c r="B271" s="92"/>
      <c r="C271" s="219"/>
      <c r="D271" s="132"/>
      <c r="E271" s="131"/>
      <c r="F271" s="228">
        <f>SUM(F124:F270)</f>
        <v>172593.33000000005</v>
      </c>
      <c r="G271" s="223"/>
      <c r="H271" s="226"/>
      <c r="I271" s="48">
        <f>SUM(I124:I270)</f>
        <v>1130340.01</v>
      </c>
      <c r="J271" s="223"/>
      <c r="K271" s="222"/>
      <c r="L271" s="48">
        <f>SUM(L124:L270)</f>
        <v>1077082.32</v>
      </c>
      <c r="M271" s="50"/>
      <c r="N271" s="222"/>
      <c r="O271" s="228">
        <f>F271+I271-L271</f>
        <v>225851.02000000002</v>
      </c>
      <c r="P271" s="407">
        <f t="shared" si="26"/>
        <v>0</v>
      </c>
      <c r="Q271" s="407">
        <f t="shared" si="27"/>
        <v>225851.02000000002</v>
      </c>
    </row>
    <row r="272" spans="1:17" s="12" customFormat="1" ht="20.25">
      <c r="A272" s="13"/>
      <c r="B272" s="13"/>
      <c r="C272" s="220"/>
      <c r="D272" s="15"/>
      <c r="E272" s="16"/>
      <c r="F272" s="11"/>
      <c r="G272" s="224"/>
      <c r="H272" s="371"/>
      <c r="I272" s="58"/>
      <c r="J272" s="224"/>
      <c r="K272" s="225"/>
      <c r="L272" s="58"/>
      <c r="M272" s="50"/>
      <c r="N272" s="225"/>
      <c r="O272" s="11"/>
      <c r="P272" s="407">
        <f t="shared" si="26"/>
        <v>0</v>
      </c>
      <c r="Q272" s="407">
        <f t="shared" si="27"/>
        <v>0</v>
      </c>
    </row>
    <row r="273" spans="1:17" ht="20.25">
      <c r="A273" s="92">
        <v>107</v>
      </c>
      <c r="B273" s="92">
        <v>44121700</v>
      </c>
      <c r="C273" s="14" t="s">
        <v>158</v>
      </c>
      <c r="D273" s="15">
        <v>355</v>
      </c>
      <c r="E273" s="16">
        <v>14.17</v>
      </c>
      <c r="F273" s="11">
        <f>D273*E273</f>
        <v>5030.35</v>
      </c>
      <c r="G273" s="15">
        <v>0</v>
      </c>
      <c r="H273" s="141">
        <v>0</v>
      </c>
      <c r="I273" s="135">
        <f>G273*H273</f>
        <v>0</v>
      </c>
      <c r="J273" s="15">
        <v>155</v>
      </c>
      <c r="K273" s="16">
        <v>14.17</v>
      </c>
      <c r="L273" s="135">
        <f>J273*K273</f>
        <v>2196.35</v>
      </c>
      <c r="M273" s="50">
        <f aca="true" t="shared" si="33" ref="M273:M289">D273+G273-J273</f>
        <v>200</v>
      </c>
      <c r="N273" s="16">
        <v>14.17</v>
      </c>
      <c r="O273" s="11">
        <f aca="true" t="shared" si="34" ref="O273:O289">M273*N273</f>
        <v>2834</v>
      </c>
      <c r="P273" s="407">
        <f t="shared" si="26"/>
        <v>2834.0000000000005</v>
      </c>
      <c r="Q273" s="407">
        <f t="shared" si="27"/>
        <v>0</v>
      </c>
    </row>
    <row r="274" spans="1:17" ht="20.25">
      <c r="A274" s="92">
        <v>108</v>
      </c>
      <c r="B274" s="92">
        <v>44121700</v>
      </c>
      <c r="C274" s="14" t="s">
        <v>159</v>
      </c>
      <c r="D274" s="15">
        <v>8</v>
      </c>
      <c r="E274" s="16">
        <v>48.15</v>
      </c>
      <c r="F274" s="11">
        <f aca="true" t="shared" si="35" ref="F274:F289">D274*E274</f>
        <v>385.2</v>
      </c>
      <c r="G274" s="15">
        <v>8</v>
      </c>
      <c r="H274" s="141">
        <v>48.15</v>
      </c>
      <c r="I274" s="135">
        <f aca="true" t="shared" si="36" ref="I274:I289">G274*H274</f>
        <v>385.2</v>
      </c>
      <c r="J274" s="15">
        <v>14</v>
      </c>
      <c r="K274" s="16">
        <v>48.15</v>
      </c>
      <c r="L274" s="135">
        <f>J274*K274</f>
        <v>674.1</v>
      </c>
      <c r="M274" s="50">
        <f t="shared" si="33"/>
        <v>2</v>
      </c>
      <c r="N274" s="16">
        <v>48.15</v>
      </c>
      <c r="O274" s="11">
        <f t="shared" si="34"/>
        <v>96.3</v>
      </c>
      <c r="P274" s="407">
        <f t="shared" si="26"/>
        <v>96.29999999999995</v>
      </c>
      <c r="Q274" s="407">
        <f t="shared" si="27"/>
        <v>0</v>
      </c>
    </row>
    <row r="275" spans="1:17" ht="20.25">
      <c r="A275" s="92">
        <v>109</v>
      </c>
      <c r="B275" s="92">
        <v>44121700</v>
      </c>
      <c r="C275" s="14" t="s">
        <v>160</v>
      </c>
      <c r="D275" s="15">
        <v>18</v>
      </c>
      <c r="E275" s="16">
        <v>4.82</v>
      </c>
      <c r="F275" s="11">
        <f t="shared" si="35"/>
        <v>86.76</v>
      </c>
      <c r="G275" s="15">
        <v>0</v>
      </c>
      <c r="H275" s="141">
        <v>0</v>
      </c>
      <c r="I275" s="14">
        <f t="shared" si="36"/>
        <v>0</v>
      </c>
      <c r="J275" s="15">
        <v>0</v>
      </c>
      <c r="K275" s="16">
        <v>0</v>
      </c>
      <c r="L275" s="14">
        <f>J275*K275</f>
        <v>0</v>
      </c>
      <c r="M275" s="50">
        <f t="shared" si="33"/>
        <v>18</v>
      </c>
      <c r="N275" s="16">
        <v>4.82</v>
      </c>
      <c r="O275" s="11">
        <f t="shared" si="34"/>
        <v>86.76</v>
      </c>
      <c r="P275" s="407">
        <f aca="true" t="shared" si="37" ref="P275:P307">(D275*E275)+(G275*H275)-(J275*K275)</f>
        <v>86.76</v>
      </c>
      <c r="Q275" s="407">
        <f aca="true" t="shared" si="38" ref="Q275:Q307">O275-P275</f>
        <v>0</v>
      </c>
    </row>
    <row r="276" spans="1:17" s="12" customFormat="1" ht="20.25">
      <c r="A276" s="92">
        <v>110</v>
      </c>
      <c r="B276" s="92">
        <v>44121700</v>
      </c>
      <c r="C276" s="14" t="s">
        <v>161</v>
      </c>
      <c r="D276" s="15">
        <v>10</v>
      </c>
      <c r="E276" s="16">
        <v>406.6</v>
      </c>
      <c r="F276" s="11">
        <f t="shared" si="35"/>
        <v>4066</v>
      </c>
      <c r="G276" s="15">
        <v>0</v>
      </c>
      <c r="H276" s="141">
        <v>0</v>
      </c>
      <c r="I276" s="135">
        <f t="shared" si="36"/>
        <v>0</v>
      </c>
      <c r="J276" s="15">
        <v>2</v>
      </c>
      <c r="K276" s="16">
        <v>406.6</v>
      </c>
      <c r="L276" s="135">
        <f aca="true" t="shared" si="39" ref="L276:L289">J276*K276</f>
        <v>813.2</v>
      </c>
      <c r="M276" s="50">
        <f t="shared" si="33"/>
        <v>8</v>
      </c>
      <c r="N276" s="16">
        <v>406.6</v>
      </c>
      <c r="O276" s="11">
        <f t="shared" si="34"/>
        <v>3252.8</v>
      </c>
      <c r="P276" s="407">
        <f t="shared" si="37"/>
        <v>3252.8</v>
      </c>
      <c r="Q276" s="407">
        <f t="shared" si="38"/>
        <v>0</v>
      </c>
    </row>
    <row r="277" spans="1:17" s="12" customFormat="1" ht="20.25">
      <c r="A277" s="92">
        <v>111</v>
      </c>
      <c r="B277" s="92">
        <v>44121700</v>
      </c>
      <c r="C277" s="14" t="s">
        <v>162</v>
      </c>
      <c r="D277" s="15">
        <v>10</v>
      </c>
      <c r="E277" s="16">
        <v>406.6</v>
      </c>
      <c r="F277" s="11">
        <f t="shared" si="35"/>
        <v>4066</v>
      </c>
      <c r="G277" s="15">
        <v>0</v>
      </c>
      <c r="H277" s="141">
        <v>0</v>
      </c>
      <c r="I277" s="135">
        <f t="shared" si="36"/>
        <v>0</v>
      </c>
      <c r="J277" s="15">
        <v>2</v>
      </c>
      <c r="K277" s="16">
        <v>406.6</v>
      </c>
      <c r="L277" s="135">
        <f t="shared" si="39"/>
        <v>813.2</v>
      </c>
      <c r="M277" s="50">
        <f t="shared" si="33"/>
        <v>8</v>
      </c>
      <c r="N277" s="16">
        <v>406.6</v>
      </c>
      <c r="O277" s="11">
        <f t="shared" si="34"/>
        <v>3252.8</v>
      </c>
      <c r="P277" s="407">
        <f t="shared" si="37"/>
        <v>3252.8</v>
      </c>
      <c r="Q277" s="407">
        <f t="shared" si="38"/>
        <v>0</v>
      </c>
    </row>
    <row r="278" spans="1:17" ht="20.25">
      <c r="A278" s="92">
        <v>112</v>
      </c>
      <c r="B278" s="92">
        <v>44121700</v>
      </c>
      <c r="C278" s="14" t="s">
        <v>163</v>
      </c>
      <c r="D278" s="15">
        <v>17</v>
      </c>
      <c r="E278" s="16">
        <v>31.03</v>
      </c>
      <c r="F278" s="11">
        <f t="shared" si="35"/>
        <v>527.51</v>
      </c>
      <c r="G278" s="15">
        <v>36</v>
      </c>
      <c r="H278" s="141">
        <v>31.03</v>
      </c>
      <c r="I278" s="135">
        <f t="shared" si="36"/>
        <v>1117.08</v>
      </c>
      <c r="J278" s="15">
        <v>42</v>
      </c>
      <c r="K278" s="16">
        <v>31.03</v>
      </c>
      <c r="L278" s="135">
        <f t="shared" si="39"/>
        <v>1303.26</v>
      </c>
      <c r="M278" s="50">
        <f t="shared" si="33"/>
        <v>11</v>
      </c>
      <c r="N278" s="16">
        <v>31.03</v>
      </c>
      <c r="O278" s="11">
        <f t="shared" si="34"/>
        <v>341.33000000000004</v>
      </c>
      <c r="P278" s="407">
        <f t="shared" si="37"/>
        <v>341.3299999999999</v>
      </c>
      <c r="Q278" s="407">
        <f t="shared" si="38"/>
        <v>0</v>
      </c>
    </row>
    <row r="279" spans="1:17" ht="20.25">
      <c r="A279" s="92">
        <v>113</v>
      </c>
      <c r="B279" s="92">
        <v>44121700</v>
      </c>
      <c r="C279" s="14" t="s">
        <v>164</v>
      </c>
      <c r="D279" s="15">
        <v>5</v>
      </c>
      <c r="E279" s="16">
        <v>66.34</v>
      </c>
      <c r="F279" s="11">
        <f t="shared" si="35"/>
        <v>331.70000000000005</v>
      </c>
      <c r="G279" s="15">
        <v>0</v>
      </c>
      <c r="H279" s="141">
        <v>0</v>
      </c>
      <c r="I279" s="135">
        <f t="shared" si="36"/>
        <v>0</v>
      </c>
      <c r="J279" s="15">
        <v>5</v>
      </c>
      <c r="K279" s="16">
        <v>66.34</v>
      </c>
      <c r="L279" s="135">
        <f t="shared" si="39"/>
        <v>331.70000000000005</v>
      </c>
      <c r="M279" s="50">
        <f t="shared" si="33"/>
        <v>0</v>
      </c>
      <c r="N279" s="16">
        <v>0</v>
      </c>
      <c r="O279" s="11">
        <f t="shared" si="34"/>
        <v>0</v>
      </c>
      <c r="P279" s="407">
        <f t="shared" si="37"/>
        <v>0</v>
      </c>
      <c r="Q279" s="407">
        <f t="shared" si="38"/>
        <v>0</v>
      </c>
    </row>
    <row r="280" spans="1:17" ht="20.25">
      <c r="A280" s="92">
        <v>114</v>
      </c>
      <c r="B280" s="92">
        <v>44121700</v>
      </c>
      <c r="C280" s="14" t="s">
        <v>165</v>
      </c>
      <c r="D280" s="15">
        <v>14</v>
      </c>
      <c r="E280" s="16">
        <v>19.26</v>
      </c>
      <c r="F280" s="11">
        <f t="shared" si="35"/>
        <v>269.64000000000004</v>
      </c>
      <c r="G280" s="15">
        <v>4</v>
      </c>
      <c r="H280" s="141">
        <v>19.26</v>
      </c>
      <c r="I280" s="135">
        <f t="shared" si="36"/>
        <v>77.04</v>
      </c>
      <c r="J280" s="15">
        <v>13</v>
      </c>
      <c r="K280" s="16">
        <v>19.26</v>
      </c>
      <c r="L280" s="135">
        <f t="shared" si="39"/>
        <v>250.38000000000002</v>
      </c>
      <c r="M280" s="50">
        <f t="shared" si="33"/>
        <v>5</v>
      </c>
      <c r="N280" s="16">
        <v>19.26</v>
      </c>
      <c r="O280" s="11">
        <f t="shared" si="34"/>
        <v>96.30000000000001</v>
      </c>
      <c r="P280" s="407">
        <f t="shared" si="37"/>
        <v>96.30000000000004</v>
      </c>
      <c r="Q280" s="407">
        <f t="shared" si="38"/>
        <v>0</v>
      </c>
    </row>
    <row r="281" spans="1:17" ht="20.25">
      <c r="A281" s="92">
        <v>115</v>
      </c>
      <c r="B281" s="92">
        <v>44121700</v>
      </c>
      <c r="C281" s="14" t="s">
        <v>166</v>
      </c>
      <c r="D281" s="15">
        <v>37</v>
      </c>
      <c r="E281" s="16">
        <v>3.75</v>
      </c>
      <c r="F281" s="11">
        <f t="shared" si="35"/>
        <v>138.75</v>
      </c>
      <c r="G281" s="15">
        <v>100</v>
      </c>
      <c r="H281" s="141">
        <v>3.75</v>
      </c>
      <c r="I281" s="135">
        <f t="shared" si="36"/>
        <v>375</v>
      </c>
      <c r="J281" s="15">
        <v>100</v>
      </c>
      <c r="K281" s="16">
        <v>3.75</v>
      </c>
      <c r="L281" s="135">
        <f t="shared" si="39"/>
        <v>375</v>
      </c>
      <c r="M281" s="50">
        <f t="shared" si="33"/>
        <v>37</v>
      </c>
      <c r="N281" s="16">
        <v>3.75</v>
      </c>
      <c r="O281" s="11">
        <f t="shared" si="34"/>
        <v>138.75</v>
      </c>
      <c r="P281" s="407">
        <f t="shared" si="37"/>
        <v>138.75</v>
      </c>
      <c r="Q281" s="407">
        <f t="shared" si="38"/>
        <v>0</v>
      </c>
    </row>
    <row r="282" spans="1:17" ht="20.25">
      <c r="A282" s="92">
        <v>116</v>
      </c>
      <c r="B282" s="92">
        <v>44121700</v>
      </c>
      <c r="C282" s="14" t="s">
        <v>167</v>
      </c>
      <c r="D282" s="15">
        <v>34</v>
      </c>
      <c r="E282" s="16">
        <v>3.75</v>
      </c>
      <c r="F282" s="11">
        <f t="shared" si="35"/>
        <v>127.5</v>
      </c>
      <c r="G282" s="15">
        <v>0</v>
      </c>
      <c r="H282" s="141">
        <v>0</v>
      </c>
      <c r="I282" s="135">
        <f t="shared" si="36"/>
        <v>0</v>
      </c>
      <c r="J282" s="15">
        <v>10</v>
      </c>
      <c r="K282" s="16">
        <v>3.75</v>
      </c>
      <c r="L282" s="135">
        <f t="shared" si="39"/>
        <v>37.5</v>
      </c>
      <c r="M282" s="50">
        <f t="shared" si="33"/>
        <v>24</v>
      </c>
      <c r="N282" s="16">
        <v>3.75</v>
      </c>
      <c r="O282" s="11">
        <f t="shared" si="34"/>
        <v>90</v>
      </c>
      <c r="P282" s="407">
        <f t="shared" si="37"/>
        <v>90</v>
      </c>
      <c r="Q282" s="407">
        <f t="shared" si="38"/>
        <v>0</v>
      </c>
    </row>
    <row r="283" spans="1:17" ht="20.25">
      <c r="A283" s="92">
        <v>117</v>
      </c>
      <c r="B283" s="92">
        <v>44121700</v>
      </c>
      <c r="C283" s="14" t="s">
        <v>168</v>
      </c>
      <c r="D283" s="15">
        <v>26</v>
      </c>
      <c r="E283" s="16">
        <v>3.75</v>
      </c>
      <c r="F283" s="11">
        <f t="shared" si="35"/>
        <v>97.5</v>
      </c>
      <c r="G283" s="15">
        <v>0</v>
      </c>
      <c r="H283" s="141">
        <v>0</v>
      </c>
      <c r="I283" s="135">
        <f t="shared" si="36"/>
        <v>0</v>
      </c>
      <c r="J283" s="15">
        <v>26</v>
      </c>
      <c r="K283" s="16">
        <v>3.75</v>
      </c>
      <c r="L283" s="135">
        <f t="shared" si="39"/>
        <v>97.5</v>
      </c>
      <c r="M283" s="50">
        <f t="shared" si="33"/>
        <v>0</v>
      </c>
      <c r="N283" s="16">
        <v>0</v>
      </c>
      <c r="O283" s="11">
        <f t="shared" si="34"/>
        <v>0</v>
      </c>
      <c r="P283" s="407">
        <f t="shared" si="37"/>
        <v>0</v>
      </c>
      <c r="Q283" s="407">
        <f t="shared" si="38"/>
        <v>0</v>
      </c>
    </row>
    <row r="284" spans="1:17" ht="20.25">
      <c r="A284" s="92">
        <v>118</v>
      </c>
      <c r="B284" s="92">
        <v>44121700</v>
      </c>
      <c r="C284" s="14" t="s">
        <v>169</v>
      </c>
      <c r="D284" s="15">
        <v>3</v>
      </c>
      <c r="E284" s="16">
        <v>62.06</v>
      </c>
      <c r="F284" s="11">
        <f t="shared" si="35"/>
        <v>186.18</v>
      </c>
      <c r="G284" s="15"/>
      <c r="H284" s="141"/>
      <c r="I284" s="135">
        <f t="shared" si="36"/>
        <v>0</v>
      </c>
      <c r="J284" s="15">
        <v>2</v>
      </c>
      <c r="K284" s="16">
        <v>62.06</v>
      </c>
      <c r="L284" s="135">
        <f t="shared" si="39"/>
        <v>124.12</v>
      </c>
      <c r="M284" s="50">
        <f t="shared" si="33"/>
        <v>1</v>
      </c>
      <c r="N284" s="16">
        <v>62.06</v>
      </c>
      <c r="O284" s="11">
        <f t="shared" si="34"/>
        <v>62.06</v>
      </c>
      <c r="P284" s="407">
        <f t="shared" si="37"/>
        <v>62.06</v>
      </c>
      <c r="Q284" s="407">
        <f t="shared" si="38"/>
        <v>0</v>
      </c>
    </row>
    <row r="285" spans="1:17" ht="20.25">
      <c r="A285" s="92">
        <v>118</v>
      </c>
      <c r="B285" s="92">
        <v>44121700</v>
      </c>
      <c r="C285" s="14" t="s">
        <v>169</v>
      </c>
      <c r="D285" s="15">
        <v>0</v>
      </c>
      <c r="E285" s="16">
        <v>0</v>
      </c>
      <c r="F285" s="11">
        <f t="shared" si="35"/>
        <v>0</v>
      </c>
      <c r="G285" s="15">
        <v>2</v>
      </c>
      <c r="H285" s="141">
        <v>69.55</v>
      </c>
      <c r="I285" s="135">
        <f t="shared" si="36"/>
        <v>139.1</v>
      </c>
      <c r="J285" s="15">
        <v>0</v>
      </c>
      <c r="K285" s="16">
        <v>0</v>
      </c>
      <c r="L285" s="135">
        <f t="shared" si="39"/>
        <v>0</v>
      </c>
      <c r="M285" s="50">
        <f t="shared" si="33"/>
        <v>2</v>
      </c>
      <c r="N285" s="16">
        <v>69.55</v>
      </c>
      <c r="O285" s="11">
        <f t="shared" si="34"/>
        <v>139.1</v>
      </c>
      <c r="P285" s="407">
        <f t="shared" si="37"/>
        <v>139.1</v>
      </c>
      <c r="Q285" s="407">
        <f t="shared" si="38"/>
        <v>0</v>
      </c>
    </row>
    <row r="286" spans="1:17" ht="20.25">
      <c r="A286" s="92">
        <v>119</v>
      </c>
      <c r="B286" s="92">
        <v>44121700</v>
      </c>
      <c r="C286" s="14" t="s">
        <v>170</v>
      </c>
      <c r="D286" s="15">
        <v>4</v>
      </c>
      <c r="E286" s="16">
        <v>10.7</v>
      </c>
      <c r="F286" s="11">
        <f t="shared" si="35"/>
        <v>42.8</v>
      </c>
      <c r="G286" s="15">
        <v>0</v>
      </c>
      <c r="H286" s="141">
        <v>0</v>
      </c>
      <c r="I286" s="135">
        <f t="shared" si="36"/>
        <v>0</v>
      </c>
      <c r="J286" s="15">
        <v>2</v>
      </c>
      <c r="K286" s="16">
        <v>10.7</v>
      </c>
      <c r="L286" s="135">
        <f t="shared" si="39"/>
        <v>21.4</v>
      </c>
      <c r="M286" s="50">
        <f t="shared" si="33"/>
        <v>2</v>
      </c>
      <c r="N286" s="16">
        <v>10.7</v>
      </c>
      <c r="O286" s="11">
        <f t="shared" si="34"/>
        <v>21.4</v>
      </c>
      <c r="P286" s="407">
        <f t="shared" si="37"/>
        <v>21.4</v>
      </c>
      <c r="Q286" s="407">
        <f t="shared" si="38"/>
        <v>0</v>
      </c>
    </row>
    <row r="287" spans="1:17" ht="20.25">
      <c r="A287" s="92">
        <v>120</v>
      </c>
      <c r="B287" s="92">
        <v>44121700</v>
      </c>
      <c r="C287" s="14" t="s">
        <v>171</v>
      </c>
      <c r="D287" s="15">
        <v>9</v>
      </c>
      <c r="E287" s="16">
        <v>294.25</v>
      </c>
      <c r="F287" s="11">
        <f t="shared" si="35"/>
        <v>2648.25</v>
      </c>
      <c r="G287" s="15">
        <v>0</v>
      </c>
      <c r="H287" s="141">
        <v>0</v>
      </c>
      <c r="I287" s="135">
        <f t="shared" si="36"/>
        <v>0</v>
      </c>
      <c r="J287" s="15">
        <v>0</v>
      </c>
      <c r="K287" s="16">
        <v>0</v>
      </c>
      <c r="L287" s="135">
        <f t="shared" si="39"/>
        <v>0</v>
      </c>
      <c r="M287" s="50">
        <f t="shared" si="33"/>
        <v>9</v>
      </c>
      <c r="N287" s="16">
        <v>294.25</v>
      </c>
      <c r="O287" s="11">
        <f t="shared" si="34"/>
        <v>2648.25</v>
      </c>
      <c r="P287" s="407">
        <f t="shared" si="37"/>
        <v>2648.25</v>
      </c>
      <c r="Q287" s="407">
        <f t="shared" si="38"/>
        <v>0</v>
      </c>
    </row>
    <row r="288" spans="1:17" ht="20.25">
      <c r="A288" s="92">
        <v>121</v>
      </c>
      <c r="B288" s="92">
        <v>44121700</v>
      </c>
      <c r="C288" s="14" t="s">
        <v>172</v>
      </c>
      <c r="D288" s="15">
        <v>3</v>
      </c>
      <c r="E288" s="16">
        <v>240.75</v>
      </c>
      <c r="F288" s="11">
        <f t="shared" si="35"/>
        <v>722.25</v>
      </c>
      <c r="G288" s="15">
        <v>0</v>
      </c>
      <c r="H288" s="141">
        <v>0</v>
      </c>
      <c r="I288" s="135">
        <f t="shared" si="36"/>
        <v>0</v>
      </c>
      <c r="J288" s="15">
        <v>0</v>
      </c>
      <c r="K288" s="16">
        <v>0</v>
      </c>
      <c r="L288" s="135">
        <f t="shared" si="39"/>
        <v>0</v>
      </c>
      <c r="M288" s="50">
        <f t="shared" si="33"/>
        <v>3</v>
      </c>
      <c r="N288" s="16">
        <v>240.75</v>
      </c>
      <c r="O288" s="11">
        <f t="shared" si="34"/>
        <v>722.25</v>
      </c>
      <c r="P288" s="407">
        <f t="shared" si="37"/>
        <v>722.25</v>
      </c>
      <c r="Q288" s="407">
        <f t="shared" si="38"/>
        <v>0</v>
      </c>
    </row>
    <row r="289" spans="1:17" ht="20.25">
      <c r="A289" s="92">
        <v>122</v>
      </c>
      <c r="B289" s="92">
        <v>44121700</v>
      </c>
      <c r="C289" s="14" t="s">
        <v>173</v>
      </c>
      <c r="D289" s="15">
        <v>2</v>
      </c>
      <c r="E289" s="16">
        <v>1070</v>
      </c>
      <c r="F289" s="11">
        <f t="shared" si="35"/>
        <v>2140</v>
      </c>
      <c r="G289" s="15">
        <v>0</v>
      </c>
      <c r="H289" s="141">
        <v>0</v>
      </c>
      <c r="I289" s="135">
        <f t="shared" si="36"/>
        <v>0</v>
      </c>
      <c r="J289" s="15">
        <v>0</v>
      </c>
      <c r="K289" s="16">
        <v>0</v>
      </c>
      <c r="L289" s="135">
        <f t="shared" si="39"/>
        <v>0</v>
      </c>
      <c r="M289" s="50">
        <f t="shared" si="33"/>
        <v>2</v>
      </c>
      <c r="N289" s="16">
        <v>1070</v>
      </c>
      <c r="O289" s="11">
        <f t="shared" si="34"/>
        <v>2140</v>
      </c>
      <c r="P289" s="407">
        <f t="shared" si="37"/>
        <v>2140</v>
      </c>
      <c r="Q289" s="407">
        <f t="shared" si="38"/>
        <v>0</v>
      </c>
    </row>
    <row r="290" spans="1:17" ht="20.25">
      <c r="A290" s="13"/>
      <c r="B290" s="92"/>
      <c r="C290" s="9"/>
      <c r="D290" s="132"/>
      <c r="E290" s="131"/>
      <c r="F290" s="45">
        <f>SUM(F273:F289)</f>
        <v>20866.39</v>
      </c>
      <c r="G290" s="52"/>
      <c r="H290" s="142"/>
      <c r="I290" s="48">
        <f>SUM(I273:I289)</f>
        <v>2093.42</v>
      </c>
      <c r="J290" s="52"/>
      <c r="K290" s="53"/>
      <c r="L290" s="48">
        <f>SUM(L273:L289)</f>
        <v>7037.709999999999</v>
      </c>
      <c r="M290" s="143"/>
      <c r="N290" s="53"/>
      <c r="O290" s="51">
        <f>F290+I290-L290</f>
        <v>15922.099999999999</v>
      </c>
      <c r="P290" s="407">
        <f t="shared" si="37"/>
        <v>0</v>
      </c>
      <c r="Q290" s="407">
        <f t="shared" si="38"/>
        <v>15922.099999999999</v>
      </c>
    </row>
    <row r="291" spans="1:17" s="12" customFormat="1" ht="20.25">
      <c r="A291" s="13"/>
      <c r="B291" s="13"/>
      <c r="C291" s="14"/>
      <c r="D291" s="15"/>
      <c r="E291" s="16"/>
      <c r="F291" s="11"/>
      <c r="G291" s="15"/>
      <c r="H291" s="141"/>
      <c r="I291" s="135"/>
      <c r="J291" s="15"/>
      <c r="K291" s="16"/>
      <c r="L291" s="135"/>
      <c r="M291" s="50"/>
      <c r="N291" s="16"/>
      <c r="O291" s="11"/>
      <c r="P291" s="407">
        <f t="shared" si="37"/>
        <v>0</v>
      </c>
      <c r="Q291" s="407">
        <f t="shared" si="38"/>
        <v>0</v>
      </c>
    </row>
    <row r="292" spans="1:17" s="12" customFormat="1" ht="20.25">
      <c r="A292" s="92">
        <v>123</v>
      </c>
      <c r="B292" s="92">
        <v>44121800</v>
      </c>
      <c r="C292" s="14" t="s">
        <v>174</v>
      </c>
      <c r="D292" s="15">
        <v>15</v>
      </c>
      <c r="E292" s="16">
        <v>23.54</v>
      </c>
      <c r="F292" s="11">
        <f>D292*E292</f>
        <v>353.09999999999997</v>
      </c>
      <c r="G292" s="15">
        <v>0</v>
      </c>
      <c r="H292" s="141">
        <v>0</v>
      </c>
      <c r="I292" s="135">
        <f>G292*H292</f>
        <v>0</v>
      </c>
      <c r="J292" s="15">
        <v>0</v>
      </c>
      <c r="K292" s="16">
        <v>0</v>
      </c>
      <c r="L292" s="135">
        <f>J292*K292</f>
        <v>0</v>
      </c>
      <c r="M292" s="130">
        <f>D292+G292-J292</f>
        <v>15</v>
      </c>
      <c r="N292" s="16">
        <v>23.54</v>
      </c>
      <c r="O292" s="128">
        <f>F292+I292-L292</f>
        <v>353.09999999999997</v>
      </c>
      <c r="P292" s="407">
        <f t="shared" si="37"/>
        <v>353.09999999999997</v>
      </c>
      <c r="Q292" s="407">
        <f t="shared" si="38"/>
        <v>0</v>
      </c>
    </row>
    <row r="293" spans="1:17" ht="20.25">
      <c r="A293" s="92">
        <v>124</v>
      </c>
      <c r="B293" s="92">
        <v>44121800</v>
      </c>
      <c r="C293" s="14" t="s">
        <v>175</v>
      </c>
      <c r="D293" s="15">
        <v>18</v>
      </c>
      <c r="E293" s="16">
        <v>53.5</v>
      </c>
      <c r="F293" s="11">
        <f>D293*E293</f>
        <v>963</v>
      </c>
      <c r="G293" s="15">
        <v>66</v>
      </c>
      <c r="H293" s="141">
        <v>53.5</v>
      </c>
      <c r="I293" s="135">
        <f>G293*H293</f>
        <v>3531</v>
      </c>
      <c r="J293" s="15">
        <v>79</v>
      </c>
      <c r="K293" s="16">
        <v>53.5</v>
      </c>
      <c r="L293" s="135">
        <f>J293*K293</f>
        <v>4226.5</v>
      </c>
      <c r="M293" s="130">
        <f>D293+G293-J293</f>
        <v>5</v>
      </c>
      <c r="N293" s="16">
        <v>53.5</v>
      </c>
      <c r="O293" s="128">
        <f>F293+I293-L293</f>
        <v>267.5</v>
      </c>
      <c r="P293" s="407">
        <f t="shared" si="37"/>
        <v>267.5</v>
      </c>
      <c r="Q293" s="407">
        <f t="shared" si="38"/>
        <v>0</v>
      </c>
    </row>
    <row r="294" spans="1:17" ht="20.25">
      <c r="A294" s="92"/>
      <c r="B294" s="92"/>
      <c r="C294" s="14"/>
      <c r="D294" s="15"/>
      <c r="E294" s="16"/>
      <c r="F294" s="45">
        <f>SUM(F292:F293)</f>
        <v>1316.1</v>
      </c>
      <c r="G294" s="46"/>
      <c r="H294" s="47"/>
      <c r="I294" s="48">
        <f>SUM(I292:I293)</f>
        <v>3531</v>
      </c>
      <c r="J294" s="46"/>
      <c r="K294" s="49"/>
      <c r="L294" s="48">
        <f>SUM(L292:L293)</f>
        <v>4226.5</v>
      </c>
      <c r="M294" s="130">
        <f>D294+G294-J294</f>
        <v>0</v>
      </c>
      <c r="N294" s="49"/>
      <c r="O294" s="51">
        <f>F294+I294-L294</f>
        <v>620.6000000000004</v>
      </c>
      <c r="P294" s="407">
        <f t="shared" si="37"/>
        <v>0</v>
      </c>
      <c r="Q294" s="407">
        <f t="shared" si="38"/>
        <v>620.6000000000004</v>
      </c>
    </row>
    <row r="295" spans="1:17" ht="20.25">
      <c r="A295" s="92"/>
      <c r="B295" s="92"/>
      <c r="C295" s="14"/>
      <c r="D295" s="15"/>
      <c r="E295" s="16"/>
      <c r="F295" s="11"/>
      <c r="G295" s="15"/>
      <c r="H295" s="141"/>
      <c r="I295" s="135"/>
      <c r="J295" s="15"/>
      <c r="K295" s="16"/>
      <c r="L295" s="135"/>
      <c r="M295" s="130"/>
      <c r="N295" s="16"/>
      <c r="O295" s="128"/>
      <c r="P295" s="407">
        <f t="shared" si="37"/>
        <v>0</v>
      </c>
      <c r="Q295" s="407">
        <f t="shared" si="38"/>
        <v>0</v>
      </c>
    </row>
    <row r="296" spans="1:17" ht="20.25">
      <c r="A296" s="92">
        <v>125</v>
      </c>
      <c r="B296" s="92">
        <v>44121900</v>
      </c>
      <c r="C296" s="14" t="s">
        <v>176</v>
      </c>
      <c r="D296" s="15">
        <v>31</v>
      </c>
      <c r="E296" s="16">
        <v>32.1</v>
      </c>
      <c r="F296" s="11">
        <f>D296*E296</f>
        <v>995.1</v>
      </c>
      <c r="G296" s="15">
        <v>80</v>
      </c>
      <c r="H296" s="141">
        <v>32.1</v>
      </c>
      <c r="I296" s="14">
        <f>G296*H296</f>
        <v>2568</v>
      </c>
      <c r="J296" s="15">
        <v>107</v>
      </c>
      <c r="K296" s="16">
        <v>32.1</v>
      </c>
      <c r="L296" s="14">
        <f>J296*K296</f>
        <v>3434.7000000000003</v>
      </c>
      <c r="M296" s="130">
        <f>D296+G296-J296</f>
        <v>4</v>
      </c>
      <c r="N296" s="16">
        <v>32.1</v>
      </c>
      <c r="O296" s="128">
        <f>F296+I296-L296</f>
        <v>128.39999999999964</v>
      </c>
      <c r="P296" s="407">
        <f t="shared" si="37"/>
        <v>128.39999999999964</v>
      </c>
      <c r="Q296" s="407">
        <f t="shared" si="38"/>
        <v>0</v>
      </c>
    </row>
    <row r="297" spans="1:17" ht="20.25">
      <c r="A297" s="92">
        <v>126</v>
      </c>
      <c r="B297" s="92">
        <v>44121900</v>
      </c>
      <c r="C297" s="14" t="s">
        <v>177</v>
      </c>
      <c r="D297" s="15">
        <v>33</v>
      </c>
      <c r="E297" s="16">
        <v>32.1</v>
      </c>
      <c r="F297" s="11">
        <f>D297*E297</f>
        <v>1059.3</v>
      </c>
      <c r="G297" s="15">
        <v>0</v>
      </c>
      <c r="H297" s="141">
        <v>0</v>
      </c>
      <c r="I297" s="135">
        <f>G297*H297</f>
        <v>0</v>
      </c>
      <c r="J297" s="15">
        <v>7</v>
      </c>
      <c r="K297" s="16">
        <v>32.1</v>
      </c>
      <c r="L297" s="135">
        <f>J297*K297</f>
        <v>224.70000000000002</v>
      </c>
      <c r="M297" s="130">
        <f>D297+G297-J297</f>
        <v>26</v>
      </c>
      <c r="N297" s="16">
        <v>32.1</v>
      </c>
      <c r="O297" s="128">
        <f>F297+I297-L297</f>
        <v>834.5999999999999</v>
      </c>
      <c r="P297" s="407">
        <f t="shared" si="37"/>
        <v>834.5999999999999</v>
      </c>
      <c r="Q297" s="407">
        <f t="shared" si="38"/>
        <v>0</v>
      </c>
    </row>
    <row r="298" spans="1:256" s="352" customFormat="1" ht="21" thickBot="1">
      <c r="A298" s="92"/>
      <c r="B298" s="91"/>
      <c r="C298" s="135"/>
      <c r="D298" s="130"/>
      <c r="E298" s="329"/>
      <c r="F298" s="51">
        <f>SUM(F296:F297)</f>
        <v>2054.4</v>
      </c>
      <c r="G298" s="46"/>
      <c r="H298" s="47"/>
      <c r="I298" s="48">
        <f>SUM(I296:I297)</f>
        <v>2568</v>
      </c>
      <c r="J298" s="46"/>
      <c r="K298" s="49"/>
      <c r="L298" s="48">
        <f>SUM(L296:L297)</f>
        <v>3659.4</v>
      </c>
      <c r="M298" s="130">
        <f>D298+G298-J298</f>
        <v>0</v>
      </c>
      <c r="N298" s="49"/>
      <c r="O298" s="51">
        <f>F298+I298-L298</f>
        <v>962.9999999999995</v>
      </c>
      <c r="P298" s="407">
        <f t="shared" si="37"/>
        <v>0</v>
      </c>
      <c r="Q298" s="407">
        <f t="shared" si="38"/>
        <v>962.9999999999995</v>
      </c>
      <c r="R298" s="55"/>
      <c r="S298" s="55"/>
      <c r="T298" s="55"/>
      <c r="U298" s="55"/>
      <c r="V298" s="55"/>
      <c r="W298" s="55"/>
      <c r="X298" s="55"/>
      <c r="Y298" s="55"/>
      <c r="Z298" s="55"/>
      <c r="AA298" s="55"/>
      <c r="AB298" s="55"/>
      <c r="AC298" s="55"/>
      <c r="AD298" s="55"/>
      <c r="AE298" s="55"/>
      <c r="AF298" s="55"/>
      <c r="AG298" s="55"/>
      <c r="AH298" s="55"/>
      <c r="AI298" s="55"/>
      <c r="AJ298" s="55"/>
      <c r="AK298" s="55"/>
      <c r="AL298" s="55"/>
      <c r="AM298" s="55"/>
      <c r="AN298" s="55"/>
      <c r="AO298" s="55"/>
      <c r="AP298" s="55"/>
      <c r="AQ298" s="55"/>
      <c r="AR298" s="55"/>
      <c r="AS298" s="55"/>
      <c r="AT298" s="55"/>
      <c r="AU298" s="55"/>
      <c r="AV298" s="55"/>
      <c r="AW298" s="55"/>
      <c r="AX298" s="55"/>
      <c r="AY298" s="55"/>
      <c r="AZ298" s="55"/>
      <c r="BA298" s="55"/>
      <c r="BB298" s="55"/>
      <c r="BC298" s="55"/>
      <c r="BD298" s="55"/>
      <c r="BE298" s="55"/>
      <c r="BF298" s="55"/>
      <c r="BG298" s="55"/>
      <c r="BH298" s="55"/>
      <c r="BI298" s="55"/>
      <c r="BJ298" s="55"/>
      <c r="BK298" s="55"/>
      <c r="BL298" s="55"/>
      <c r="BM298" s="55"/>
      <c r="BN298" s="55"/>
      <c r="BO298" s="55"/>
      <c r="BP298" s="55"/>
      <c r="BQ298" s="55"/>
      <c r="BR298" s="55"/>
      <c r="BS298" s="55"/>
      <c r="BT298" s="55"/>
      <c r="BU298" s="55"/>
      <c r="BV298" s="55"/>
      <c r="BW298" s="55"/>
      <c r="BX298" s="55"/>
      <c r="BY298" s="55"/>
      <c r="BZ298" s="55"/>
      <c r="CA298" s="55"/>
      <c r="CB298" s="55"/>
      <c r="CC298" s="55"/>
      <c r="CD298" s="55"/>
      <c r="CE298" s="55"/>
      <c r="CF298" s="55"/>
      <c r="CG298" s="55"/>
      <c r="CH298" s="55"/>
      <c r="CI298" s="55"/>
      <c r="CJ298" s="55"/>
      <c r="CK298" s="55"/>
      <c r="CL298" s="55"/>
      <c r="CM298" s="55"/>
      <c r="CN298" s="55"/>
      <c r="CO298" s="55"/>
      <c r="CP298" s="55"/>
      <c r="CQ298" s="55"/>
      <c r="CR298" s="55"/>
      <c r="CS298" s="55"/>
      <c r="CT298" s="55"/>
      <c r="CU298" s="55"/>
      <c r="CV298" s="55"/>
      <c r="CW298" s="55"/>
      <c r="CX298" s="55"/>
      <c r="CY298" s="55"/>
      <c r="CZ298" s="55"/>
      <c r="DA298" s="55"/>
      <c r="DB298" s="55"/>
      <c r="DC298" s="55"/>
      <c r="DD298" s="55"/>
      <c r="DE298" s="55"/>
      <c r="DF298" s="55"/>
      <c r="DG298" s="55"/>
      <c r="DH298" s="55"/>
      <c r="DI298" s="55"/>
      <c r="DJ298" s="55"/>
      <c r="DK298" s="55"/>
      <c r="DL298" s="55"/>
      <c r="DM298" s="55"/>
      <c r="DN298" s="55"/>
      <c r="DO298" s="55"/>
      <c r="DP298" s="55"/>
      <c r="DQ298" s="55"/>
      <c r="DR298" s="55"/>
      <c r="DS298" s="55"/>
      <c r="DT298" s="55"/>
      <c r="DU298" s="55"/>
      <c r="DV298" s="55"/>
      <c r="DW298" s="55"/>
      <c r="DX298" s="55"/>
      <c r="DY298" s="55"/>
      <c r="DZ298" s="55"/>
      <c r="EA298" s="55"/>
      <c r="EB298" s="55"/>
      <c r="EC298" s="55"/>
      <c r="ED298" s="55"/>
      <c r="EE298" s="55"/>
      <c r="EF298" s="55"/>
      <c r="EG298" s="55"/>
      <c r="EH298" s="55"/>
      <c r="EI298" s="55"/>
      <c r="EJ298" s="55"/>
      <c r="EK298" s="55"/>
      <c r="EL298" s="55"/>
      <c r="EM298" s="55"/>
      <c r="EN298" s="55"/>
      <c r="EO298" s="55"/>
      <c r="EP298" s="55"/>
      <c r="EQ298" s="55"/>
      <c r="ER298" s="55"/>
      <c r="ES298" s="55"/>
      <c r="ET298" s="55"/>
      <c r="EU298" s="55"/>
      <c r="EV298" s="55"/>
      <c r="EW298" s="55"/>
      <c r="EX298" s="55"/>
      <c r="EY298" s="55"/>
      <c r="EZ298" s="55"/>
      <c r="FA298" s="55"/>
      <c r="FB298" s="55"/>
      <c r="FC298" s="55"/>
      <c r="FD298" s="55"/>
      <c r="FE298" s="55"/>
      <c r="FF298" s="55"/>
      <c r="FG298" s="55"/>
      <c r="FH298" s="55"/>
      <c r="FI298" s="55"/>
      <c r="FJ298" s="55"/>
      <c r="FK298" s="55"/>
      <c r="FL298" s="55"/>
      <c r="FM298" s="55"/>
      <c r="FN298" s="55"/>
      <c r="FO298" s="55"/>
      <c r="FP298" s="55"/>
      <c r="FQ298" s="55"/>
      <c r="FR298" s="55"/>
      <c r="FS298" s="55"/>
      <c r="FT298" s="55"/>
      <c r="FU298" s="55"/>
      <c r="FV298" s="55"/>
      <c r="FW298" s="55"/>
      <c r="FX298" s="55"/>
      <c r="FY298" s="55"/>
      <c r="FZ298" s="55"/>
      <c r="GA298" s="55"/>
      <c r="GB298" s="55"/>
      <c r="GC298" s="55"/>
      <c r="GD298" s="55"/>
      <c r="GE298" s="55"/>
      <c r="GF298" s="55"/>
      <c r="GG298" s="55"/>
      <c r="GH298" s="55"/>
      <c r="GI298" s="55"/>
      <c r="GJ298" s="55"/>
      <c r="GK298" s="55"/>
      <c r="GL298" s="55"/>
      <c r="GM298" s="55"/>
      <c r="GN298" s="55"/>
      <c r="GO298" s="55"/>
      <c r="GP298" s="55"/>
      <c r="GQ298" s="55"/>
      <c r="GR298" s="55"/>
      <c r="GS298" s="55"/>
      <c r="GT298" s="55"/>
      <c r="GU298" s="55"/>
      <c r="GV298" s="55"/>
      <c r="GW298" s="55"/>
      <c r="GX298" s="55"/>
      <c r="GY298" s="55"/>
      <c r="GZ298" s="55"/>
      <c r="HA298" s="55"/>
      <c r="HB298" s="55"/>
      <c r="HC298" s="55"/>
      <c r="HD298" s="55"/>
      <c r="HE298" s="55"/>
      <c r="HF298" s="55"/>
      <c r="HG298" s="55"/>
      <c r="HH298" s="55"/>
      <c r="HI298" s="55"/>
      <c r="HJ298" s="55"/>
      <c r="HK298" s="55"/>
      <c r="HL298" s="55"/>
      <c r="HM298" s="55"/>
      <c r="HN298" s="55"/>
      <c r="HO298" s="55"/>
      <c r="HP298" s="55"/>
      <c r="HQ298" s="55"/>
      <c r="HR298" s="55"/>
      <c r="HS298" s="55"/>
      <c r="HT298" s="55"/>
      <c r="HU298" s="55"/>
      <c r="HV298" s="55"/>
      <c r="HW298" s="55"/>
      <c r="HX298" s="55"/>
      <c r="HY298" s="55"/>
      <c r="HZ298" s="55"/>
      <c r="IA298" s="55"/>
      <c r="IB298" s="55"/>
      <c r="IC298" s="55"/>
      <c r="ID298" s="55"/>
      <c r="IE298" s="55"/>
      <c r="IF298" s="55"/>
      <c r="IG298" s="55"/>
      <c r="IH298" s="55"/>
      <c r="II298" s="55"/>
      <c r="IJ298" s="55"/>
      <c r="IK298" s="55"/>
      <c r="IL298" s="55"/>
      <c r="IM298" s="55"/>
      <c r="IN298" s="55"/>
      <c r="IO298" s="55"/>
      <c r="IP298" s="55"/>
      <c r="IQ298" s="55"/>
      <c r="IR298" s="55"/>
      <c r="IS298" s="55"/>
      <c r="IT298" s="55"/>
      <c r="IU298" s="55"/>
      <c r="IV298" s="55"/>
    </row>
    <row r="299" spans="1:17" s="22" customFormat="1" ht="21" thickTop="1">
      <c r="A299" s="92"/>
      <c r="B299" s="92"/>
      <c r="C299" s="14"/>
      <c r="D299" s="15"/>
      <c r="E299" s="16"/>
      <c r="F299" s="11"/>
      <c r="G299" s="15"/>
      <c r="H299" s="141"/>
      <c r="I299" s="14"/>
      <c r="J299" s="15"/>
      <c r="K299" s="16"/>
      <c r="L299" s="14"/>
      <c r="M299" s="130"/>
      <c r="N299" s="16"/>
      <c r="O299" s="128"/>
      <c r="P299" s="407">
        <f t="shared" si="37"/>
        <v>0</v>
      </c>
      <c r="Q299" s="407">
        <f t="shared" si="38"/>
        <v>0</v>
      </c>
    </row>
    <row r="300" spans="1:17" s="22" customFormat="1" ht="20.25">
      <c r="A300" s="92">
        <v>127</v>
      </c>
      <c r="B300" s="92">
        <v>44122000</v>
      </c>
      <c r="C300" s="14" t="s">
        <v>178</v>
      </c>
      <c r="D300" s="15">
        <v>5350</v>
      </c>
      <c r="E300" s="16">
        <v>1.6</v>
      </c>
      <c r="F300" s="11">
        <f>D300*E300</f>
        <v>8560</v>
      </c>
      <c r="G300" s="15">
        <v>0</v>
      </c>
      <c r="H300" s="141">
        <v>0</v>
      </c>
      <c r="I300" s="135">
        <f>G300*H300</f>
        <v>0</v>
      </c>
      <c r="J300" s="15">
        <v>5350</v>
      </c>
      <c r="K300" s="16">
        <v>1.6</v>
      </c>
      <c r="L300" s="135">
        <f>J300*K300</f>
        <v>8560</v>
      </c>
      <c r="M300" s="130">
        <f aca="true" t="shared" si="40" ref="M300:M306">D300+G300-J300</f>
        <v>0</v>
      </c>
      <c r="N300" s="16">
        <v>0</v>
      </c>
      <c r="O300" s="128">
        <f>M300*N300</f>
        <v>0</v>
      </c>
      <c r="P300" s="407">
        <f t="shared" si="37"/>
        <v>0</v>
      </c>
      <c r="Q300" s="407">
        <f t="shared" si="38"/>
        <v>0</v>
      </c>
    </row>
    <row r="301" spans="1:17" s="22" customFormat="1" ht="20.25">
      <c r="A301" s="92">
        <v>127</v>
      </c>
      <c r="B301" s="92">
        <v>44122000</v>
      </c>
      <c r="C301" s="14" t="s">
        <v>178</v>
      </c>
      <c r="D301" s="15">
        <v>0</v>
      </c>
      <c r="E301" s="16">
        <v>0</v>
      </c>
      <c r="F301" s="11">
        <f aca="true" t="shared" si="41" ref="F301:F306">D301*E301</f>
        <v>0</v>
      </c>
      <c r="G301" s="15">
        <v>10000</v>
      </c>
      <c r="H301" s="141">
        <v>1.5</v>
      </c>
      <c r="I301" s="135">
        <f aca="true" t="shared" si="42" ref="I301:I306">G301*H301</f>
        <v>15000</v>
      </c>
      <c r="J301" s="15">
        <v>7020</v>
      </c>
      <c r="K301" s="16">
        <v>1.5</v>
      </c>
      <c r="L301" s="135">
        <f aca="true" t="shared" si="43" ref="L301:L306">J301*K301</f>
        <v>10530</v>
      </c>
      <c r="M301" s="130">
        <f t="shared" si="40"/>
        <v>2980</v>
      </c>
      <c r="N301" s="16">
        <v>0</v>
      </c>
      <c r="O301" s="128">
        <f aca="true" t="shared" si="44" ref="O301:O306">M301*N301</f>
        <v>0</v>
      </c>
      <c r="P301" s="407">
        <f t="shared" si="37"/>
        <v>4470</v>
      </c>
      <c r="Q301" s="407">
        <f t="shared" si="38"/>
        <v>-4470</v>
      </c>
    </row>
    <row r="302" spans="1:17" s="22" customFormat="1" ht="20.25">
      <c r="A302" s="92">
        <v>128</v>
      </c>
      <c r="B302" s="92">
        <v>44122000</v>
      </c>
      <c r="C302" s="14" t="s">
        <v>179</v>
      </c>
      <c r="D302" s="15">
        <v>6650</v>
      </c>
      <c r="E302" s="16">
        <v>2.76</v>
      </c>
      <c r="F302" s="11">
        <f t="shared" si="41"/>
        <v>18354</v>
      </c>
      <c r="G302" s="15">
        <v>0</v>
      </c>
      <c r="H302" s="141">
        <v>0</v>
      </c>
      <c r="I302" s="135">
        <f t="shared" si="42"/>
        <v>0</v>
      </c>
      <c r="J302" s="15">
        <v>1130</v>
      </c>
      <c r="K302" s="16">
        <v>2.76</v>
      </c>
      <c r="L302" s="135">
        <f t="shared" si="43"/>
        <v>3118.7999999999997</v>
      </c>
      <c r="M302" s="130">
        <f t="shared" si="40"/>
        <v>5520</v>
      </c>
      <c r="N302" s="16">
        <v>2.76</v>
      </c>
      <c r="O302" s="128">
        <f t="shared" si="44"/>
        <v>15235.199999999999</v>
      </c>
      <c r="P302" s="407">
        <f t="shared" si="37"/>
        <v>15235.2</v>
      </c>
      <c r="Q302" s="407">
        <f t="shared" si="38"/>
        <v>0</v>
      </c>
    </row>
    <row r="303" spans="1:17" s="22" customFormat="1" ht="20.25">
      <c r="A303" s="231">
        <v>129</v>
      </c>
      <c r="B303" s="92">
        <v>44122000</v>
      </c>
      <c r="C303" s="14" t="s">
        <v>180</v>
      </c>
      <c r="D303" s="15">
        <v>3764</v>
      </c>
      <c r="E303" s="16">
        <v>8.56</v>
      </c>
      <c r="F303" s="11">
        <f t="shared" si="41"/>
        <v>32219.84</v>
      </c>
      <c r="G303" s="15">
        <v>0</v>
      </c>
      <c r="H303" s="141">
        <v>0</v>
      </c>
      <c r="I303" s="135">
        <f t="shared" si="42"/>
        <v>0</v>
      </c>
      <c r="J303" s="15">
        <v>1384</v>
      </c>
      <c r="K303" s="16">
        <v>8.56</v>
      </c>
      <c r="L303" s="135">
        <f t="shared" si="43"/>
        <v>11847.04</v>
      </c>
      <c r="M303" s="130">
        <f t="shared" si="40"/>
        <v>2380</v>
      </c>
      <c r="N303" s="16">
        <v>8.56</v>
      </c>
      <c r="O303" s="128">
        <f t="shared" si="44"/>
        <v>20372.800000000003</v>
      </c>
      <c r="P303" s="407">
        <f t="shared" si="37"/>
        <v>20372.8</v>
      </c>
      <c r="Q303" s="407">
        <f t="shared" si="38"/>
        <v>0</v>
      </c>
    </row>
    <row r="304" spans="1:17" s="22" customFormat="1" ht="20.25">
      <c r="A304" s="92">
        <v>130</v>
      </c>
      <c r="B304" s="92">
        <v>44122000</v>
      </c>
      <c r="C304" s="14" t="s">
        <v>181</v>
      </c>
      <c r="D304" s="15">
        <v>3288</v>
      </c>
      <c r="E304" s="16">
        <v>2.56</v>
      </c>
      <c r="F304" s="11">
        <f t="shared" si="41"/>
        <v>8417.28</v>
      </c>
      <c r="G304" s="15">
        <v>0</v>
      </c>
      <c r="H304" s="141">
        <v>0</v>
      </c>
      <c r="I304" s="135">
        <f t="shared" si="42"/>
        <v>0</v>
      </c>
      <c r="J304" s="15">
        <v>488</v>
      </c>
      <c r="K304" s="16">
        <v>2.56</v>
      </c>
      <c r="L304" s="135">
        <f t="shared" si="43"/>
        <v>1249.28</v>
      </c>
      <c r="M304" s="130">
        <f t="shared" si="40"/>
        <v>2800</v>
      </c>
      <c r="N304" s="16">
        <v>2.56</v>
      </c>
      <c r="O304" s="128">
        <f t="shared" si="44"/>
        <v>7168</v>
      </c>
      <c r="P304" s="407">
        <f t="shared" si="37"/>
        <v>7168.000000000001</v>
      </c>
      <c r="Q304" s="407">
        <f t="shared" si="38"/>
        <v>0</v>
      </c>
    </row>
    <row r="305" spans="1:17" s="22" customFormat="1" ht="20.25">
      <c r="A305" s="92">
        <v>131</v>
      </c>
      <c r="B305" s="92">
        <v>44122000</v>
      </c>
      <c r="C305" s="14" t="s">
        <v>182</v>
      </c>
      <c r="D305" s="15">
        <v>540</v>
      </c>
      <c r="E305" s="16">
        <v>0.54</v>
      </c>
      <c r="F305" s="11">
        <f t="shared" si="41"/>
        <v>291.6</v>
      </c>
      <c r="G305" s="15">
        <v>0</v>
      </c>
      <c r="H305" s="141">
        <v>0</v>
      </c>
      <c r="I305" s="135">
        <f t="shared" si="42"/>
        <v>0</v>
      </c>
      <c r="J305" s="15">
        <v>540</v>
      </c>
      <c r="K305" s="16">
        <v>0.54</v>
      </c>
      <c r="L305" s="135">
        <f t="shared" si="43"/>
        <v>291.6</v>
      </c>
      <c r="M305" s="130">
        <f t="shared" si="40"/>
        <v>0</v>
      </c>
      <c r="N305" s="16">
        <v>0</v>
      </c>
      <c r="O305" s="128">
        <f t="shared" si="44"/>
        <v>0</v>
      </c>
      <c r="P305" s="407">
        <f t="shared" si="37"/>
        <v>0</v>
      </c>
      <c r="Q305" s="407">
        <f t="shared" si="38"/>
        <v>0</v>
      </c>
    </row>
    <row r="306" spans="1:17" s="22" customFormat="1" ht="20.25">
      <c r="A306" s="92">
        <v>131</v>
      </c>
      <c r="B306" s="92">
        <v>44122000</v>
      </c>
      <c r="C306" s="14" t="s">
        <v>182</v>
      </c>
      <c r="D306" s="15">
        <v>3000</v>
      </c>
      <c r="E306" s="16">
        <v>4.28</v>
      </c>
      <c r="F306" s="11">
        <f t="shared" si="41"/>
        <v>12840</v>
      </c>
      <c r="G306" s="15">
        <v>0</v>
      </c>
      <c r="H306" s="141">
        <v>0</v>
      </c>
      <c r="I306" s="135">
        <f t="shared" si="42"/>
        <v>0</v>
      </c>
      <c r="J306" s="15">
        <v>60</v>
      </c>
      <c r="K306" s="16">
        <v>4.28</v>
      </c>
      <c r="L306" s="135">
        <f t="shared" si="43"/>
        <v>256.8</v>
      </c>
      <c r="M306" s="130">
        <f t="shared" si="40"/>
        <v>2940</v>
      </c>
      <c r="N306" s="16">
        <v>4.28</v>
      </c>
      <c r="O306" s="128">
        <f t="shared" si="44"/>
        <v>12583.2</v>
      </c>
      <c r="P306" s="407">
        <f t="shared" si="37"/>
        <v>12583.2</v>
      </c>
      <c r="Q306" s="407">
        <f t="shared" si="38"/>
        <v>0</v>
      </c>
    </row>
    <row r="307" spans="1:17" s="22" customFormat="1" ht="21">
      <c r="A307" s="390"/>
      <c r="B307" s="144"/>
      <c r="C307" s="145"/>
      <c r="D307" s="146"/>
      <c r="E307" s="147"/>
      <c r="F307" s="45">
        <f>SUM(F300:F306)</f>
        <v>80682.72</v>
      </c>
      <c r="G307" s="148"/>
      <c r="H307" s="149"/>
      <c r="I307" s="150">
        <f>SUM(I300:I306)</f>
        <v>15000</v>
      </c>
      <c r="J307" s="148"/>
      <c r="K307" s="151"/>
      <c r="L307" s="150">
        <f>SUM(L300:L306)</f>
        <v>35853.52</v>
      </c>
      <c r="M307" s="152"/>
      <c r="N307" s="151"/>
      <c r="O307" s="51">
        <f>F307+I307-L307</f>
        <v>59829.200000000004</v>
      </c>
      <c r="P307" s="407">
        <f t="shared" si="37"/>
        <v>0</v>
      </c>
      <c r="Q307" s="407">
        <f t="shared" si="38"/>
        <v>59829.200000000004</v>
      </c>
    </row>
    <row r="308" spans="1:17" s="22" customFormat="1" ht="21.75" thickBot="1">
      <c r="A308" s="391"/>
      <c r="B308" s="388" t="s">
        <v>183</v>
      </c>
      <c r="C308" s="389"/>
      <c r="D308" s="153"/>
      <c r="E308" s="154"/>
      <c r="F308" s="382">
        <f>F122+F271+F290+F294+F298+F307</f>
        <v>640121.3200000001</v>
      </c>
      <c r="G308" s="383"/>
      <c r="H308" s="384"/>
      <c r="I308" s="385">
        <f>I122+I271+I290+I294+I298+I307</f>
        <v>1754853.8899999997</v>
      </c>
      <c r="J308" s="383"/>
      <c r="K308" s="386"/>
      <c r="L308" s="385">
        <f>L122+L271+L290+L294+L298+L307</f>
        <v>1804097.6400000001</v>
      </c>
      <c r="M308" s="383"/>
      <c r="N308" s="386"/>
      <c r="O308" s="387">
        <f>F308+I308-L308</f>
        <v>590877.5699999998</v>
      </c>
      <c r="P308" s="409"/>
      <c r="Q308" s="409"/>
    </row>
    <row r="309" spans="1:17" s="55" customFormat="1" ht="21.75" thickTop="1">
      <c r="A309" s="26"/>
      <c r="B309" s="367"/>
      <c r="C309" s="354"/>
      <c r="D309" s="355"/>
      <c r="E309" s="354"/>
      <c r="F309" s="368"/>
      <c r="G309" s="369"/>
      <c r="H309" s="370"/>
      <c r="I309" s="368"/>
      <c r="J309" s="369"/>
      <c r="K309" s="368"/>
      <c r="L309" s="368"/>
      <c r="M309" s="369"/>
      <c r="N309" s="368"/>
      <c r="O309" s="368"/>
      <c r="P309" s="408"/>
      <c r="Q309" s="408"/>
    </row>
    <row r="310" spans="1:17" s="55" customFormat="1" ht="21">
      <c r="A310" s="26"/>
      <c r="B310" s="373"/>
      <c r="C310" s="373"/>
      <c r="D310" s="374"/>
      <c r="E310" s="375"/>
      <c r="F310" s="363"/>
      <c r="G310" s="376"/>
      <c r="H310" s="377"/>
      <c r="I310" s="363"/>
      <c r="J310" s="376"/>
      <c r="K310" s="363"/>
      <c r="L310" s="363"/>
      <c r="M310" s="376"/>
      <c r="N310" s="363"/>
      <c r="O310" s="363"/>
      <c r="P310" s="408"/>
      <c r="Q310" s="408"/>
    </row>
    <row r="311" spans="1:17" s="22" customFormat="1" ht="20.25">
      <c r="A311" s="367"/>
      <c r="B311" s="367"/>
      <c r="C311" s="354"/>
      <c r="D311" s="355"/>
      <c r="E311" s="354"/>
      <c r="F311" s="354"/>
      <c r="G311" s="355"/>
      <c r="H311" s="356"/>
      <c r="I311" s="354"/>
      <c r="J311" s="355"/>
      <c r="K311" s="354"/>
      <c r="L311" s="354"/>
      <c r="M311" s="355"/>
      <c r="N311" s="354"/>
      <c r="O311" s="354"/>
      <c r="P311" s="409"/>
      <c r="Q311" s="409"/>
    </row>
    <row r="312" spans="1:17" s="22" customFormat="1" ht="21">
      <c r="A312" s="26"/>
      <c r="B312" s="367"/>
      <c r="C312" s="372"/>
      <c r="D312" s="355"/>
      <c r="E312" s="354"/>
      <c r="F312" s="354"/>
      <c r="G312" s="355"/>
      <c r="H312" s="356"/>
      <c r="I312" s="354"/>
      <c r="J312" s="355"/>
      <c r="K312" s="354"/>
      <c r="L312" s="354"/>
      <c r="M312" s="355"/>
      <c r="N312" s="354"/>
      <c r="O312" s="354"/>
      <c r="P312" s="409"/>
      <c r="Q312" s="409"/>
    </row>
    <row r="313" spans="1:17" s="22" customFormat="1" ht="21">
      <c r="A313" s="26"/>
      <c r="B313" s="367"/>
      <c r="C313" s="354"/>
      <c r="D313" s="355"/>
      <c r="E313" s="354"/>
      <c r="F313" s="354"/>
      <c r="G313" s="355"/>
      <c r="H313" s="356"/>
      <c r="I313" s="354"/>
      <c r="J313" s="355"/>
      <c r="K313" s="354"/>
      <c r="L313" s="354"/>
      <c r="M313" s="355"/>
      <c r="N313" s="354"/>
      <c r="O313" s="354"/>
      <c r="P313" s="409"/>
      <c r="Q313" s="409"/>
    </row>
    <row r="314" spans="1:17" s="22" customFormat="1" ht="21">
      <c r="A314" s="26"/>
      <c r="B314" s="367"/>
      <c r="C314" s="354"/>
      <c r="D314" s="355"/>
      <c r="E314" s="354"/>
      <c r="F314" s="368"/>
      <c r="G314" s="369"/>
      <c r="H314" s="370"/>
      <c r="I314" s="368"/>
      <c r="J314" s="369"/>
      <c r="K314" s="368"/>
      <c r="L314" s="368"/>
      <c r="M314" s="369"/>
      <c r="N314" s="368"/>
      <c r="O314" s="368"/>
      <c r="P314" s="409"/>
      <c r="Q314" s="409"/>
    </row>
    <row r="315" spans="1:17" s="22" customFormat="1" ht="21">
      <c r="A315" s="26"/>
      <c r="B315" s="373"/>
      <c r="C315" s="373"/>
      <c r="D315" s="374"/>
      <c r="E315" s="375"/>
      <c r="F315" s="363"/>
      <c r="G315" s="376"/>
      <c r="H315" s="377"/>
      <c r="I315" s="363"/>
      <c r="J315" s="376"/>
      <c r="K315" s="363"/>
      <c r="L315" s="363"/>
      <c r="M315" s="376"/>
      <c r="N315" s="363"/>
      <c r="O315" s="363"/>
      <c r="P315" s="409"/>
      <c r="Q315" s="409"/>
    </row>
    <row r="316" spans="1:17" s="22" customFormat="1" ht="20.25">
      <c r="A316" s="353"/>
      <c r="B316" s="353"/>
      <c r="C316" s="354"/>
      <c r="D316" s="355"/>
      <c r="E316" s="354"/>
      <c r="F316" s="354"/>
      <c r="G316" s="355"/>
      <c r="H316" s="356"/>
      <c r="I316" s="354"/>
      <c r="J316" s="355"/>
      <c r="K316" s="354"/>
      <c r="L316" s="354"/>
      <c r="M316" s="355"/>
      <c r="N316" s="354"/>
      <c r="O316" s="354"/>
      <c r="P316" s="409"/>
      <c r="Q316" s="409"/>
    </row>
    <row r="317" spans="1:17" s="22" customFormat="1" ht="20.25">
      <c r="A317" s="353"/>
      <c r="B317" s="353"/>
      <c r="C317" s="354"/>
      <c r="D317" s="355"/>
      <c r="E317" s="354"/>
      <c r="F317" s="354"/>
      <c r="G317" s="355"/>
      <c r="H317" s="356"/>
      <c r="I317" s="354"/>
      <c r="J317" s="355"/>
      <c r="K317" s="354"/>
      <c r="L317" s="354"/>
      <c r="M317" s="355"/>
      <c r="N317" s="354"/>
      <c r="O317" s="354"/>
      <c r="P317" s="409"/>
      <c r="Q317" s="409"/>
    </row>
    <row r="318" spans="1:17" s="22" customFormat="1" ht="21">
      <c r="A318" s="18"/>
      <c r="B318" s="353"/>
      <c r="C318" s="357"/>
      <c r="D318" s="358"/>
      <c r="E318" s="145"/>
      <c r="F318" s="354"/>
      <c r="G318" s="358"/>
      <c r="H318" s="359"/>
      <c r="I318" s="354"/>
      <c r="J318" s="358"/>
      <c r="K318" s="145"/>
      <c r="L318" s="354"/>
      <c r="M318" s="355"/>
      <c r="N318" s="145"/>
      <c r="O318" s="145"/>
      <c r="P318" s="409"/>
      <c r="Q318" s="409"/>
    </row>
    <row r="319" spans="1:17" s="22" customFormat="1" ht="21">
      <c r="A319" s="18"/>
      <c r="B319" s="353"/>
      <c r="C319" s="145"/>
      <c r="D319" s="358"/>
      <c r="E319" s="145"/>
      <c r="F319" s="354"/>
      <c r="G319" s="358"/>
      <c r="H319" s="359"/>
      <c r="I319" s="354"/>
      <c r="J319" s="358"/>
      <c r="K319" s="145"/>
      <c r="L319" s="354"/>
      <c r="M319" s="355"/>
      <c r="N319" s="145"/>
      <c r="O319" s="145"/>
      <c r="P319" s="409"/>
      <c r="Q319" s="409"/>
    </row>
    <row r="320" spans="1:17" s="55" customFormat="1" ht="21">
      <c r="A320" s="26"/>
      <c r="B320" s="367"/>
      <c r="C320" s="354"/>
      <c r="D320" s="355"/>
      <c r="E320" s="354"/>
      <c r="F320" s="368"/>
      <c r="G320" s="369"/>
      <c r="H320" s="370"/>
      <c r="I320" s="368"/>
      <c r="J320" s="369"/>
      <c r="K320" s="368"/>
      <c r="L320" s="368"/>
      <c r="M320" s="369"/>
      <c r="N320" s="368"/>
      <c r="O320" s="368"/>
      <c r="P320" s="408"/>
      <c r="Q320" s="408"/>
    </row>
    <row r="321" spans="1:17" s="22" customFormat="1" ht="21">
      <c r="A321" s="18"/>
      <c r="B321" s="360"/>
      <c r="C321" s="360"/>
      <c r="D321" s="361"/>
      <c r="E321" s="362"/>
      <c r="F321" s="363"/>
      <c r="G321" s="364"/>
      <c r="H321" s="365"/>
      <c r="I321" s="363"/>
      <c r="J321" s="364"/>
      <c r="K321" s="366"/>
      <c r="L321" s="363"/>
      <c r="M321" s="364"/>
      <c r="N321" s="366"/>
      <c r="O321" s="366"/>
      <c r="P321" s="409"/>
      <c r="Q321" s="409"/>
    </row>
    <row r="322" spans="1:17" s="22" customFormat="1" ht="21">
      <c r="A322" s="18"/>
      <c r="B322" s="19"/>
      <c r="C322" s="8"/>
      <c r="D322" s="20"/>
      <c r="E322" s="8"/>
      <c r="F322" s="23"/>
      <c r="G322" s="20"/>
      <c r="H322" s="21"/>
      <c r="I322" s="23"/>
      <c r="J322" s="20"/>
      <c r="K322" s="8"/>
      <c r="L322" s="23"/>
      <c r="M322" s="20"/>
      <c r="N322" s="8"/>
      <c r="O322" s="8"/>
      <c r="P322" s="409"/>
      <c r="Q322" s="409"/>
    </row>
    <row r="323" spans="1:17" s="22" customFormat="1" ht="21">
      <c r="A323" s="18"/>
      <c r="B323" s="19"/>
      <c r="C323" s="8"/>
      <c r="D323" s="20"/>
      <c r="E323" s="8"/>
      <c r="F323" s="23"/>
      <c r="G323" s="20"/>
      <c r="H323" s="21"/>
      <c r="I323" s="23"/>
      <c r="J323" s="20"/>
      <c r="K323" s="8"/>
      <c r="L323" s="23"/>
      <c r="M323" s="20"/>
      <c r="N323" s="8"/>
      <c r="O323" s="8"/>
      <c r="P323" s="409"/>
      <c r="Q323" s="409"/>
    </row>
    <row r="324" spans="1:17" s="22" customFormat="1" ht="21">
      <c r="A324" s="18"/>
      <c r="B324" s="19"/>
      <c r="C324" s="8"/>
      <c r="D324" s="20"/>
      <c r="E324" s="8"/>
      <c r="F324" s="23"/>
      <c r="G324" s="20"/>
      <c r="H324" s="21"/>
      <c r="I324" s="23"/>
      <c r="J324" s="20"/>
      <c r="K324" s="8"/>
      <c r="L324" s="23"/>
      <c r="M324" s="20"/>
      <c r="N324" s="8"/>
      <c r="O324" s="8"/>
      <c r="P324" s="409"/>
      <c r="Q324" s="409"/>
    </row>
    <row r="325" spans="1:17" s="22" customFormat="1" ht="21">
      <c r="A325" s="18"/>
      <c r="B325" s="19"/>
      <c r="C325" s="8"/>
      <c r="D325" s="20"/>
      <c r="E325" s="8"/>
      <c r="F325" s="23"/>
      <c r="G325" s="20"/>
      <c r="H325" s="21"/>
      <c r="I325" s="23"/>
      <c r="J325" s="20"/>
      <c r="K325" s="8"/>
      <c r="L325" s="23"/>
      <c r="M325" s="20"/>
      <c r="N325" s="8"/>
      <c r="O325" s="8"/>
      <c r="P325" s="409"/>
      <c r="Q325" s="409"/>
    </row>
    <row r="326" spans="1:17" s="22" customFormat="1" ht="21">
      <c r="A326" s="18"/>
      <c r="B326" s="19"/>
      <c r="C326" s="8"/>
      <c r="D326" s="20"/>
      <c r="E326" s="8"/>
      <c r="F326" s="23"/>
      <c r="G326" s="20"/>
      <c r="H326" s="21"/>
      <c r="I326" s="23"/>
      <c r="J326" s="20"/>
      <c r="K326" s="8"/>
      <c r="L326" s="23"/>
      <c r="M326" s="20"/>
      <c r="N326" s="8"/>
      <c r="O326" s="8"/>
      <c r="P326" s="409"/>
      <c r="Q326" s="409"/>
    </row>
    <row r="327" spans="1:17" s="22" customFormat="1" ht="21">
      <c r="A327" s="18"/>
      <c r="B327" s="19"/>
      <c r="C327" s="8"/>
      <c r="D327" s="20"/>
      <c r="E327" s="8"/>
      <c r="F327" s="23"/>
      <c r="G327" s="20"/>
      <c r="H327" s="21"/>
      <c r="I327" s="23"/>
      <c r="J327" s="20"/>
      <c r="K327" s="8"/>
      <c r="L327" s="23"/>
      <c r="M327" s="20"/>
      <c r="N327" s="8"/>
      <c r="O327" s="8"/>
      <c r="P327" s="409"/>
      <c r="Q327" s="409"/>
    </row>
    <row r="328" spans="1:17" s="22" customFormat="1" ht="21">
      <c r="A328" s="18"/>
      <c r="B328" s="19"/>
      <c r="C328" s="8"/>
      <c r="D328" s="20"/>
      <c r="E328" s="8"/>
      <c r="F328" s="23"/>
      <c r="G328" s="20"/>
      <c r="H328" s="21"/>
      <c r="I328" s="23"/>
      <c r="J328" s="20"/>
      <c r="K328" s="8"/>
      <c r="L328" s="23"/>
      <c r="M328" s="20"/>
      <c r="N328" s="8"/>
      <c r="O328" s="8"/>
      <c r="P328" s="409"/>
      <c r="Q328" s="409"/>
    </row>
    <row r="329" spans="1:17" s="22" customFormat="1" ht="21">
      <c r="A329" s="18"/>
      <c r="B329" s="19"/>
      <c r="C329" s="8"/>
      <c r="D329" s="20"/>
      <c r="E329" s="8"/>
      <c r="F329" s="23"/>
      <c r="G329" s="20"/>
      <c r="H329" s="21"/>
      <c r="I329" s="23"/>
      <c r="J329" s="20"/>
      <c r="K329" s="8"/>
      <c r="L329" s="23"/>
      <c r="M329" s="20"/>
      <c r="N329" s="8"/>
      <c r="O329" s="8"/>
      <c r="P329" s="409"/>
      <c r="Q329" s="409"/>
    </row>
    <row r="330" spans="1:17" s="22" customFormat="1" ht="21">
      <c r="A330" s="18"/>
      <c r="B330" s="19"/>
      <c r="C330" s="8"/>
      <c r="D330" s="20"/>
      <c r="E330" s="8"/>
      <c r="F330" s="23"/>
      <c r="G330" s="20"/>
      <c r="H330" s="21"/>
      <c r="I330" s="23"/>
      <c r="J330" s="20"/>
      <c r="K330" s="8"/>
      <c r="L330" s="23"/>
      <c r="M330" s="20"/>
      <c r="N330" s="8"/>
      <c r="O330" s="8"/>
      <c r="P330" s="409"/>
      <c r="Q330" s="409"/>
    </row>
    <row r="331" spans="1:17" s="22" customFormat="1" ht="21">
      <c r="A331" s="18"/>
      <c r="B331" s="19"/>
      <c r="C331" s="8"/>
      <c r="D331" s="20"/>
      <c r="E331" s="8"/>
      <c r="F331" s="23"/>
      <c r="G331" s="20"/>
      <c r="H331" s="21"/>
      <c r="I331" s="23"/>
      <c r="J331" s="20"/>
      <c r="K331" s="8"/>
      <c r="L331" s="23"/>
      <c r="M331" s="20"/>
      <c r="N331" s="8"/>
      <c r="O331" s="8"/>
      <c r="P331" s="409"/>
      <c r="Q331" s="409"/>
    </row>
    <row r="332" spans="1:17" s="22" customFormat="1" ht="21">
      <c r="A332" s="18"/>
      <c r="B332" s="25"/>
      <c r="C332" s="23"/>
      <c r="D332" s="20"/>
      <c r="E332" s="8"/>
      <c r="F332" s="23"/>
      <c r="G332" s="20"/>
      <c r="H332" s="21"/>
      <c r="I332" s="23"/>
      <c r="J332" s="20"/>
      <c r="K332" s="8"/>
      <c r="L332" s="23"/>
      <c r="M332" s="20"/>
      <c r="N332" s="8"/>
      <c r="O332" s="8"/>
      <c r="P332" s="409"/>
      <c r="Q332" s="409"/>
    </row>
    <row r="333" spans="1:17" s="22" customFormat="1" ht="21">
      <c r="A333" s="18"/>
      <c r="B333" s="19"/>
      <c r="C333" s="8"/>
      <c r="D333" s="20"/>
      <c r="E333" s="8"/>
      <c r="F333" s="23"/>
      <c r="G333" s="20"/>
      <c r="H333" s="21"/>
      <c r="I333" s="23"/>
      <c r="J333" s="20"/>
      <c r="K333" s="8"/>
      <c r="L333" s="23"/>
      <c r="M333" s="20"/>
      <c r="N333" s="8"/>
      <c r="O333" s="8"/>
      <c r="P333" s="409"/>
      <c r="Q333" s="409"/>
    </row>
    <row r="334" spans="1:17" s="22" customFormat="1" ht="21">
      <c r="A334" s="18"/>
      <c r="B334" s="19"/>
      <c r="C334" s="8"/>
      <c r="D334" s="20"/>
      <c r="E334" s="8"/>
      <c r="F334" s="23"/>
      <c r="G334" s="20"/>
      <c r="H334" s="21"/>
      <c r="I334" s="23"/>
      <c r="J334" s="20"/>
      <c r="K334" s="8"/>
      <c r="L334" s="23"/>
      <c r="M334" s="20"/>
      <c r="N334" s="8"/>
      <c r="O334" s="8"/>
      <c r="P334" s="409"/>
      <c r="Q334" s="409"/>
    </row>
    <row r="335" spans="1:17" s="22" customFormat="1" ht="21">
      <c r="A335" s="18"/>
      <c r="B335" s="19"/>
      <c r="C335" s="8"/>
      <c r="D335" s="20"/>
      <c r="E335" s="8"/>
      <c r="F335" s="23"/>
      <c r="G335" s="20"/>
      <c r="H335" s="21"/>
      <c r="I335" s="23"/>
      <c r="J335" s="20"/>
      <c r="K335" s="8"/>
      <c r="L335" s="23"/>
      <c r="M335" s="20"/>
      <c r="N335" s="8"/>
      <c r="O335" s="8"/>
      <c r="P335" s="409"/>
      <c r="Q335" s="409"/>
    </row>
    <row r="336" spans="1:17" s="22" customFormat="1" ht="21">
      <c r="A336" s="18"/>
      <c r="B336" s="19"/>
      <c r="C336" s="8"/>
      <c r="D336" s="20"/>
      <c r="E336" s="8"/>
      <c r="F336" s="23"/>
      <c r="G336" s="20"/>
      <c r="H336" s="21"/>
      <c r="I336" s="23"/>
      <c r="J336" s="20"/>
      <c r="K336" s="8"/>
      <c r="L336" s="23"/>
      <c r="M336" s="20"/>
      <c r="N336" s="8"/>
      <c r="O336" s="8"/>
      <c r="P336" s="409"/>
      <c r="Q336" s="409"/>
    </row>
    <row r="337" spans="1:17" s="22" customFormat="1" ht="21">
      <c r="A337" s="18"/>
      <c r="B337" s="19"/>
      <c r="C337" s="8"/>
      <c r="D337" s="20"/>
      <c r="E337" s="8"/>
      <c r="F337" s="23"/>
      <c r="G337" s="20"/>
      <c r="H337" s="21"/>
      <c r="I337" s="23"/>
      <c r="J337" s="20"/>
      <c r="K337" s="8"/>
      <c r="L337" s="23"/>
      <c r="M337" s="20"/>
      <c r="N337" s="8"/>
      <c r="O337" s="8"/>
      <c r="P337" s="409"/>
      <c r="Q337" s="409"/>
    </row>
    <row r="338" spans="1:17" s="22" customFormat="1" ht="21">
      <c r="A338" s="18"/>
      <c r="B338" s="19"/>
      <c r="C338" s="8"/>
      <c r="D338" s="20"/>
      <c r="E338" s="8"/>
      <c r="F338" s="23"/>
      <c r="G338" s="20"/>
      <c r="H338" s="21"/>
      <c r="I338" s="23"/>
      <c r="J338" s="20"/>
      <c r="K338" s="8"/>
      <c r="L338" s="23"/>
      <c r="M338" s="20"/>
      <c r="N338" s="8"/>
      <c r="O338" s="8"/>
      <c r="P338" s="409"/>
      <c r="Q338" s="409"/>
    </row>
    <row r="339" spans="1:17" s="22" customFormat="1" ht="21">
      <c r="A339" s="18"/>
      <c r="B339" s="19"/>
      <c r="C339" s="8"/>
      <c r="D339" s="20"/>
      <c r="E339" s="8"/>
      <c r="F339" s="23"/>
      <c r="G339" s="20"/>
      <c r="H339" s="21"/>
      <c r="I339" s="23"/>
      <c r="J339" s="20"/>
      <c r="K339" s="8"/>
      <c r="L339" s="23"/>
      <c r="M339" s="20"/>
      <c r="N339" s="8"/>
      <c r="O339" s="8"/>
      <c r="P339" s="409"/>
      <c r="Q339" s="409"/>
    </row>
    <row r="340" spans="1:17" s="22" customFormat="1" ht="21">
      <c r="A340" s="18"/>
      <c r="B340" s="19"/>
      <c r="C340" s="8"/>
      <c r="D340" s="20"/>
      <c r="E340" s="8"/>
      <c r="F340" s="23"/>
      <c r="G340" s="20"/>
      <c r="H340" s="21"/>
      <c r="I340" s="23"/>
      <c r="J340" s="20"/>
      <c r="K340" s="8"/>
      <c r="L340" s="23"/>
      <c r="M340" s="20"/>
      <c r="N340" s="8"/>
      <c r="O340" s="8"/>
      <c r="P340" s="409"/>
      <c r="Q340" s="409"/>
    </row>
    <row r="341" spans="1:17" s="22" customFormat="1" ht="21">
      <c r="A341" s="18"/>
      <c r="B341" s="19"/>
      <c r="C341" s="8"/>
      <c r="D341" s="20"/>
      <c r="E341" s="8"/>
      <c r="F341" s="23"/>
      <c r="G341" s="20"/>
      <c r="H341" s="21"/>
      <c r="I341" s="23"/>
      <c r="J341" s="20"/>
      <c r="K341" s="8"/>
      <c r="L341" s="23"/>
      <c r="M341" s="20"/>
      <c r="N341" s="8"/>
      <c r="O341" s="8"/>
      <c r="P341" s="409"/>
      <c r="Q341" s="409"/>
    </row>
    <row r="342" spans="1:17" s="22" customFormat="1" ht="21">
      <c r="A342" s="18"/>
      <c r="B342" s="19"/>
      <c r="C342" s="8"/>
      <c r="D342" s="20"/>
      <c r="E342" s="8"/>
      <c r="F342" s="23"/>
      <c r="G342" s="20"/>
      <c r="H342" s="21"/>
      <c r="I342" s="23"/>
      <c r="J342" s="20"/>
      <c r="K342" s="8"/>
      <c r="L342" s="23"/>
      <c r="M342" s="20"/>
      <c r="N342" s="8"/>
      <c r="O342" s="8"/>
      <c r="P342" s="409"/>
      <c r="Q342" s="409"/>
    </row>
    <row r="343" spans="1:17" s="22" customFormat="1" ht="21">
      <c r="A343" s="18"/>
      <c r="B343" s="19"/>
      <c r="C343" s="8"/>
      <c r="D343" s="20"/>
      <c r="E343" s="8"/>
      <c r="F343" s="23"/>
      <c r="G343" s="20"/>
      <c r="H343" s="21"/>
      <c r="I343" s="23"/>
      <c r="J343" s="20"/>
      <c r="K343" s="8"/>
      <c r="L343" s="23"/>
      <c r="M343" s="20"/>
      <c r="N343" s="8"/>
      <c r="O343" s="8"/>
      <c r="P343" s="409"/>
      <c r="Q343" s="409"/>
    </row>
    <row r="344" spans="1:17" s="22" customFormat="1" ht="21">
      <c r="A344" s="18"/>
      <c r="B344" s="19"/>
      <c r="C344" s="23"/>
      <c r="D344" s="20"/>
      <c r="E344" s="8"/>
      <c r="F344" s="23"/>
      <c r="G344" s="20"/>
      <c r="H344" s="21"/>
      <c r="I344" s="23"/>
      <c r="J344" s="20"/>
      <c r="K344" s="8"/>
      <c r="L344" s="23"/>
      <c r="M344" s="20"/>
      <c r="N344" s="8"/>
      <c r="O344" s="8"/>
      <c r="P344" s="409"/>
      <c r="Q344" s="409"/>
    </row>
    <row r="345" spans="1:17" s="22" customFormat="1" ht="21">
      <c r="A345" s="18"/>
      <c r="B345" s="19"/>
      <c r="C345" s="8"/>
      <c r="D345" s="20"/>
      <c r="E345" s="8"/>
      <c r="F345" s="23"/>
      <c r="G345" s="20"/>
      <c r="H345" s="21"/>
      <c r="I345" s="23"/>
      <c r="J345" s="20"/>
      <c r="K345" s="8"/>
      <c r="L345" s="23"/>
      <c r="M345" s="20"/>
      <c r="N345" s="8"/>
      <c r="O345" s="8"/>
      <c r="P345" s="409"/>
      <c r="Q345" s="409"/>
    </row>
    <row r="346" spans="1:17" s="22" customFormat="1" ht="21">
      <c r="A346" s="18"/>
      <c r="B346" s="19"/>
      <c r="C346" s="8"/>
      <c r="D346" s="20"/>
      <c r="E346" s="8"/>
      <c r="F346" s="23"/>
      <c r="G346" s="20"/>
      <c r="H346" s="8"/>
      <c r="I346" s="23"/>
      <c r="J346" s="20"/>
      <c r="K346" s="8"/>
      <c r="L346" s="23"/>
      <c r="M346" s="20"/>
      <c r="N346" s="8"/>
      <c r="O346" s="8"/>
      <c r="P346" s="409"/>
      <c r="Q346" s="409"/>
    </row>
    <row r="347" spans="1:17" s="22" customFormat="1" ht="21">
      <c r="A347" s="18"/>
      <c r="B347" s="19"/>
      <c r="C347" s="8"/>
      <c r="D347" s="20"/>
      <c r="E347" s="8"/>
      <c r="F347" s="23"/>
      <c r="G347" s="20"/>
      <c r="H347" s="8"/>
      <c r="I347" s="23"/>
      <c r="J347" s="20"/>
      <c r="K347" s="8"/>
      <c r="L347" s="23"/>
      <c r="M347" s="20"/>
      <c r="N347" s="8"/>
      <c r="O347" s="8"/>
      <c r="P347" s="409"/>
      <c r="Q347" s="409"/>
    </row>
    <row r="348" spans="1:17" s="22" customFormat="1" ht="21">
      <c r="A348" s="18"/>
      <c r="B348" s="19"/>
      <c r="C348" s="8"/>
      <c r="D348" s="20"/>
      <c r="E348" s="8"/>
      <c r="F348" s="23"/>
      <c r="G348" s="20"/>
      <c r="H348" s="21"/>
      <c r="I348" s="23"/>
      <c r="J348" s="20"/>
      <c r="K348" s="8"/>
      <c r="L348" s="23"/>
      <c r="M348" s="20"/>
      <c r="N348" s="8"/>
      <c r="O348" s="8"/>
      <c r="P348" s="409"/>
      <c r="Q348" s="409"/>
    </row>
    <row r="349" spans="1:17" s="22" customFormat="1" ht="21">
      <c r="A349" s="18"/>
      <c r="B349" s="19"/>
      <c r="C349" s="8"/>
      <c r="D349" s="20"/>
      <c r="E349" s="8"/>
      <c r="F349" s="23"/>
      <c r="G349" s="20"/>
      <c r="H349" s="21"/>
      <c r="I349" s="23"/>
      <c r="J349" s="20"/>
      <c r="K349" s="8"/>
      <c r="L349" s="23"/>
      <c r="M349" s="20"/>
      <c r="N349" s="8"/>
      <c r="O349" s="8"/>
      <c r="P349" s="409"/>
      <c r="Q349" s="409"/>
    </row>
    <row r="350" spans="1:17" s="22" customFormat="1" ht="21">
      <c r="A350" s="18"/>
      <c r="B350" s="19"/>
      <c r="C350" s="8"/>
      <c r="D350" s="20"/>
      <c r="E350" s="8"/>
      <c r="F350" s="23"/>
      <c r="G350" s="20"/>
      <c r="H350" s="21"/>
      <c r="I350" s="23"/>
      <c r="J350" s="20"/>
      <c r="K350" s="8"/>
      <c r="L350" s="23"/>
      <c r="M350" s="20"/>
      <c r="N350" s="8"/>
      <c r="O350" s="8"/>
      <c r="P350" s="409"/>
      <c r="Q350" s="409"/>
    </row>
    <row r="351" spans="1:17" s="22" customFormat="1" ht="21">
      <c r="A351" s="18"/>
      <c r="B351" s="19"/>
      <c r="C351" s="8"/>
      <c r="D351" s="20"/>
      <c r="E351" s="8"/>
      <c r="F351" s="23"/>
      <c r="G351" s="20"/>
      <c r="H351" s="21"/>
      <c r="I351" s="23"/>
      <c r="J351" s="20"/>
      <c r="K351" s="8"/>
      <c r="L351" s="23"/>
      <c r="M351" s="20"/>
      <c r="N351" s="8"/>
      <c r="O351" s="8"/>
      <c r="P351" s="409"/>
      <c r="Q351" s="409"/>
    </row>
    <row r="352" spans="1:17" s="22" customFormat="1" ht="21">
      <c r="A352" s="18"/>
      <c r="B352" s="19"/>
      <c r="C352" s="8"/>
      <c r="D352" s="20"/>
      <c r="E352" s="8"/>
      <c r="F352" s="23"/>
      <c r="G352" s="20"/>
      <c r="H352" s="21"/>
      <c r="I352" s="23"/>
      <c r="J352" s="20"/>
      <c r="K352" s="8"/>
      <c r="L352" s="23"/>
      <c r="M352" s="20"/>
      <c r="N352" s="8"/>
      <c r="O352" s="8"/>
      <c r="P352" s="409"/>
      <c r="Q352" s="409"/>
    </row>
    <row r="353" spans="1:17" s="22" customFormat="1" ht="21">
      <c r="A353" s="18"/>
      <c r="B353" s="19"/>
      <c r="C353" s="8"/>
      <c r="D353" s="20"/>
      <c r="E353" s="8"/>
      <c r="F353" s="23"/>
      <c r="G353" s="20"/>
      <c r="H353" s="21"/>
      <c r="I353" s="23"/>
      <c r="J353" s="20"/>
      <c r="K353" s="8"/>
      <c r="L353" s="23"/>
      <c r="M353" s="20"/>
      <c r="N353" s="8"/>
      <c r="O353" s="8"/>
      <c r="P353" s="409"/>
      <c r="Q353" s="409"/>
    </row>
    <row r="354" spans="1:17" s="22" customFormat="1" ht="21">
      <c r="A354" s="18"/>
      <c r="B354" s="19"/>
      <c r="C354" s="8"/>
      <c r="D354" s="20"/>
      <c r="E354" s="8"/>
      <c r="F354" s="23"/>
      <c r="G354" s="20"/>
      <c r="H354" s="21"/>
      <c r="I354" s="23"/>
      <c r="J354" s="20"/>
      <c r="K354" s="8"/>
      <c r="L354" s="23"/>
      <c r="M354" s="20"/>
      <c r="N354" s="8"/>
      <c r="O354" s="8"/>
      <c r="P354" s="409"/>
      <c r="Q354" s="409"/>
    </row>
    <row r="355" spans="1:17" s="22" customFormat="1" ht="21">
      <c r="A355" s="18"/>
      <c r="B355" s="19"/>
      <c r="C355" s="8"/>
      <c r="D355" s="20"/>
      <c r="E355" s="8"/>
      <c r="F355" s="23"/>
      <c r="G355" s="20"/>
      <c r="H355" s="21"/>
      <c r="I355" s="23"/>
      <c r="J355" s="20"/>
      <c r="K355" s="8"/>
      <c r="L355" s="23"/>
      <c r="M355" s="20"/>
      <c r="N355" s="8"/>
      <c r="O355" s="8"/>
      <c r="P355" s="409"/>
      <c r="Q355" s="409"/>
    </row>
    <row r="356" spans="1:17" s="22" customFormat="1" ht="21">
      <c r="A356" s="18"/>
      <c r="B356" s="19"/>
      <c r="C356" s="8"/>
      <c r="D356" s="20"/>
      <c r="E356" s="8"/>
      <c r="F356" s="23"/>
      <c r="G356" s="20"/>
      <c r="H356" s="21"/>
      <c r="I356" s="23"/>
      <c r="J356" s="20"/>
      <c r="K356" s="8"/>
      <c r="L356" s="23"/>
      <c r="M356" s="20"/>
      <c r="N356" s="8"/>
      <c r="O356" s="8"/>
      <c r="P356" s="409"/>
      <c r="Q356" s="409"/>
    </row>
    <row r="357" spans="1:17" s="22" customFormat="1" ht="21">
      <c r="A357" s="18"/>
      <c r="B357" s="19"/>
      <c r="C357" s="8"/>
      <c r="D357" s="20"/>
      <c r="E357" s="8"/>
      <c r="F357" s="23"/>
      <c r="G357" s="20"/>
      <c r="H357" s="21"/>
      <c r="I357" s="23"/>
      <c r="J357" s="20"/>
      <c r="K357" s="8"/>
      <c r="L357" s="23"/>
      <c r="M357" s="20"/>
      <c r="N357" s="8"/>
      <c r="O357" s="8"/>
      <c r="P357" s="409"/>
      <c r="Q357" s="409"/>
    </row>
    <row r="358" spans="1:17" s="22" customFormat="1" ht="21">
      <c r="A358" s="18"/>
      <c r="B358" s="19"/>
      <c r="C358" s="8"/>
      <c r="D358" s="24"/>
      <c r="E358" s="8"/>
      <c r="F358" s="23"/>
      <c r="G358" s="20"/>
      <c r="H358" s="21"/>
      <c r="I358" s="23"/>
      <c r="J358" s="20"/>
      <c r="K358" s="8"/>
      <c r="L358" s="23"/>
      <c r="M358" s="20"/>
      <c r="N358" s="8"/>
      <c r="O358" s="8"/>
      <c r="P358" s="409"/>
      <c r="Q358" s="409"/>
    </row>
    <row r="359" spans="1:17" s="22" customFormat="1" ht="21">
      <c r="A359" s="18"/>
      <c r="B359" s="19"/>
      <c r="C359" s="8"/>
      <c r="D359" s="20"/>
      <c r="E359" s="8"/>
      <c r="F359" s="23"/>
      <c r="G359" s="20"/>
      <c r="H359" s="21"/>
      <c r="I359" s="23"/>
      <c r="J359" s="20"/>
      <c r="K359" s="8"/>
      <c r="L359" s="23"/>
      <c r="M359" s="20"/>
      <c r="N359" s="8"/>
      <c r="O359" s="8"/>
      <c r="P359" s="409"/>
      <c r="Q359" s="409"/>
    </row>
    <row r="360" spans="1:17" s="22" customFormat="1" ht="21">
      <c r="A360" s="18"/>
      <c r="B360" s="19"/>
      <c r="C360" s="8"/>
      <c r="D360" s="20"/>
      <c r="E360" s="8"/>
      <c r="F360" s="23"/>
      <c r="G360" s="20"/>
      <c r="H360" s="21"/>
      <c r="I360" s="23"/>
      <c r="J360" s="20"/>
      <c r="K360" s="8"/>
      <c r="L360" s="23"/>
      <c r="M360" s="20"/>
      <c r="N360" s="8"/>
      <c r="O360" s="8"/>
      <c r="P360" s="409"/>
      <c r="Q360" s="409"/>
    </row>
    <row r="361" spans="1:17" s="22" customFormat="1" ht="21">
      <c r="A361" s="18"/>
      <c r="B361" s="19"/>
      <c r="C361" s="23"/>
      <c r="D361" s="20"/>
      <c r="E361" s="8"/>
      <c r="F361" s="23"/>
      <c r="G361" s="20"/>
      <c r="H361" s="21"/>
      <c r="I361" s="23"/>
      <c r="J361" s="20"/>
      <c r="K361" s="8"/>
      <c r="L361" s="23"/>
      <c r="M361" s="20"/>
      <c r="N361" s="8"/>
      <c r="O361" s="8"/>
      <c r="P361" s="409"/>
      <c r="Q361" s="409"/>
    </row>
    <row r="362" spans="1:17" s="22" customFormat="1" ht="21">
      <c r="A362" s="18"/>
      <c r="B362" s="19"/>
      <c r="C362" s="8"/>
      <c r="D362" s="20"/>
      <c r="E362" s="8"/>
      <c r="F362" s="23"/>
      <c r="G362" s="20"/>
      <c r="H362" s="21"/>
      <c r="I362" s="23"/>
      <c r="J362" s="20"/>
      <c r="K362" s="8"/>
      <c r="L362" s="23"/>
      <c r="M362" s="20"/>
      <c r="N362" s="8"/>
      <c r="O362" s="8"/>
      <c r="P362" s="409"/>
      <c r="Q362" s="409"/>
    </row>
    <row r="363" spans="1:17" s="22" customFormat="1" ht="21">
      <c r="A363" s="18"/>
      <c r="B363" s="19"/>
      <c r="C363" s="8"/>
      <c r="D363" s="20"/>
      <c r="E363" s="8"/>
      <c r="F363" s="23"/>
      <c r="G363" s="20"/>
      <c r="H363" s="21"/>
      <c r="I363" s="23"/>
      <c r="J363" s="20"/>
      <c r="K363" s="8"/>
      <c r="L363" s="23"/>
      <c r="M363" s="20"/>
      <c r="N363" s="8"/>
      <c r="O363" s="8"/>
      <c r="P363" s="409"/>
      <c r="Q363" s="409"/>
    </row>
    <row r="364" spans="1:17" s="22" customFormat="1" ht="21">
      <c r="A364" s="18"/>
      <c r="B364" s="19"/>
      <c r="C364" s="8"/>
      <c r="D364" s="20"/>
      <c r="E364" s="8"/>
      <c r="F364" s="23"/>
      <c r="G364" s="20"/>
      <c r="H364" s="21"/>
      <c r="I364" s="23"/>
      <c r="J364" s="20"/>
      <c r="K364" s="8"/>
      <c r="L364" s="23"/>
      <c r="M364" s="20"/>
      <c r="N364" s="8"/>
      <c r="O364" s="8"/>
      <c r="P364" s="409"/>
      <c r="Q364" s="409"/>
    </row>
    <row r="365" spans="1:17" s="22" customFormat="1" ht="21">
      <c r="A365" s="18"/>
      <c r="B365" s="19"/>
      <c r="C365" s="8"/>
      <c r="D365" s="20"/>
      <c r="E365" s="8"/>
      <c r="F365" s="23"/>
      <c r="G365" s="20"/>
      <c r="H365" s="21"/>
      <c r="I365" s="23"/>
      <c r="J365" s="20"/>
      <c r="K365" s="8"/>
      <c r="L365" s="23"/>
      <c r="M365" s="20"/>
      <c r="N365" s="8"/>
      <c r="O365" s="8"/>
      <c r="P365" s="409"/>
      <c r="Q365" s="409"/>
    </row>
    <row r="366" spans="1:17" s="22" customFormat="1" ht="21">
      <c r="A366" s="18"/>
      <c r="B366" s="19"/>
      <c r="C366" s="8"/>
      <c r="D366" s="20"/>
      <c r="E366" s="8"/>
      <c r="F366" s="23"/>
      <c r="G366" s="20"/>
      <c r="H366" s="21"/>
      <c r="I366" s="23"/>
      <c r="J366" s="20"/>
      <c r="K366" s="8"/>
      <c r="L366" s="23"/>
      <c r="M366" s="20"/>
      <c r="N366" s="8"/>
      <c r="O366" s="8"/>
      <c r="P366" s="409"/>
      <c r="Q366" s="409"/>
    </row>
    <row r="367" spans="1:17" s="22" customFormat="1" ht="21">
      <c r="A367" s="18"/>
      <c r="B367" s="19"/>
      <c r="C367" s="8"/>
      <c r="D367" s="20"/>
      <c r="E367" s="8"/>
      <c r="F367" s="23"/>
      <c r="G367" s="20"/>
      <c r="H367" s="21"/>
      <c r="I367" s="23"/>
      <c r="J367" s="20"/>
      <c r="K367" s="8"/>
      <c r="L367" s="23"/>
      <c r="M367" s="20"/>
      <c r="N367" s="8"/>
      <c r="O367" s="8"/>
      <c r="P367" s="409"/>
      <c r="Q367" s="409"/>
    </row>
    <row r="368" spans="1:17" s="22" customFormat="1" ht="21">
      <c r="A368" s="18"/>
      <c r="B368" s="19"/>
      <c r="C368" s="8"/>
      <c r="D368" s="20"/>
      <c r="E368" s="8"/>
      <c r="F368" s="23"/>
      <c r="G368" s="20"/>
      <c r="H368" s="21"/>
      <c r="I368" s="23"/>
      <c r="J368" s="20"/>
      <c r="K368" s="8"/>
      <c r="L368" s="23"/>
      <c r="M368" s="20"/>
      <c r="N368" s="8"/>
      <c r="O368" s="8"/>
      <c r="P368" s="409"/>
      <c r="Q368" s="409"/>
    </row>
    <row r="369" spans="1:17" s="22" customFormat="1" ht="21">
      <c r="A369" s="18"/>
      <c r="B369" s="19"/>
      <c r="C369" s="8"/>
      <c r="D369" s="20"/>
      <c r="E369" s="8"/>
      <c r="F369" s="23"/>
      <c r="G369" s="20"/>
      <c r="H369" s="21"/>
      <c r="I369" s="23"/>
      <c r="J369" s="20"/>
      <c r="K369" s="8"/>
      <c r="L369" s="23"/>
      <c r="M369" s="20"/>
      <c r="N369" s="8"/>
      <c r="O369" s="8"/>
      <c r="P369" s="409"/>
      <c r="Q369" s="409"/>
    </row>
    <row r="370" spans="1:17" s="22" customFormat="1" ht="21">
      <c r="A370" s="18"/>
      <c r="B370" s="19"/>
      <c r="C370" s="8"/>
      <c r="D370" s="20"/>
      <c r="E370" s="8"/>
      <c r="F370" s="23"/>
      <c r="G370" s="20"/>
      <c r="H370" s="21"/>
      <c r="I370" s="23"/>
      <c r="J370" s="20"/>
      <c r="K370" s="8"/>
      <c r="L370" s="23"/>
      <c r="M370" s="20"/>
      <c r="N370" s="8"/>
      <c r="O370" s="8"/>
      <c r="P370" s="409"/>
      <c r="Q370" s="409"/>
    </row>
    <row r="371" spans="1:17" s="22" customFormat="1" ht="21">
      <c r="A371" s="18"/>
      <c r="B371" s="19"/>
      <c r="C371" s="8"/>
      <c r="D371" s="20"/>
      <c r="E371" s="8"/>
      <c r="F371" s="23"/>
      <c r="G371" s="20"/>
      <c r="H371" s="21"/>
      <c r="I371" s="23"/>
      <c r="J371" s="20"/>
      <c r="K371" s="8"/>
      <c r="L371" s="23"/>
      <c r="M371" s="20"/>
      <c r="N371" s="8"/>
      <c r="O371" s="8"/>
      <c r="P371" s="409"/>
      <c r="Q371" s="409"/>
    </row>
    <row r="372" spans="1:17" s="22" customFormat="1" ht="21">
      <c r="A372" s="18"/>
      <c r="B372" s="19"/>
      <c r="C372" s="8"/>
      <c r="D372" s="20"/>
      <c r="E372" s="8"/>
      <c r="F372" s="23"/>
      <c r="G372" s="20"/>
      <c r="H372" s="21"/>
      <c r="I372" s="23"/>
      <c r="J372" s="20"/>
      <c r="K372" s="8"/>
      <c r="L372" s="23"/>
      <c r="M372" s="20"/>
      <c r="N372" s="8"/>
      <c r="O372" s="8"/>
      <c r="P372" s="409"/>
      <c r="Q372" s="409"/>
    </row>
    <row r="373" spans="1:17" s="22" customFormat="1" ht="21">
      <c r="A373" s="26"/>
      <c r="B373" s="27"/>
      <c r="C373" s="23"/>
      <c r="D373" s="24"/>
      <c r="E373" s="23"/>
      <c r="F373" s="23"/>
      <c r="G373" s="24"/>
      <c r="H373" s="29"/>
      <c r="I373" s="23"/>
      <c r="J373" s="24"/>
      <c r="K373" s="23"/>
      <c r="L373" s="23"/>
      <c r="M373" s="24"/>
      <c r="N373" s="23"/>
      <c r="O373" s="28"/>
      <c r="P373" s="409"/>
      <c r="Q373" s="409"/>
    </row>
    <row r="374" spans="1:17" s="22" customFormat="1" ht="21">
      <c r="A374" s="26"/>
      <c r="B374" s="27"/>
      <c r="C374" s="23"/>
      <c r="D374" s="24"/>
      <c r="E374" s="23"/>
      <c r="F374" s="23"/>
      <c r="G374" s="24"/>
      <c r="H374" s="29"/>
      <c r="I374" s="23"/>
      <c r="J374" s="24"/>
      <c r="K374" s="23"/>
      <c r="L374" s="23"/>
      <c r="M374" s="24"/>
      <c r="N374" s="23"/>
      <c r="O374" s="30"/>
      <c r="P374" s="409"/>
      <c r="Q374" s="409"/>
    </row>
    <row r="375" spans="1:17" s="22" customFormat="1" ht="21">
      <c r="A375" s="26"/>
      <c r="B375" s="18"/>
      <c r="C375" s="8"/>
      <c r="D375" s="20"/>
      <c r="E375" s="8"/>
      <c r="F375" s="23"/>
      <c r="G375" s="24"/>
      <c r="H375" s="29"/>
      <c r="I375" s="23"/>
      <c r="J375" s="24"/>
      <c r="K375" s="23"/>
      <c r="L375" s="23"/>
      <c r="M375" s="24"/>
      <c r="N375" s="23"/>
      <c r="O375" s="23"/>
      <c r="P375" s="409"/>
      <c r="Q375" s="409"/>
    </row>
    <row r="376" spans="1:17" s="22" customFormat="1" ht="21">
      <c r="A376" s="18"/>
      <c r="B376" s="18"/>
      <c r="C376" s="8"/>
      <c r="D376" s="20"/>
      <c r="E376" s="8"/>
      <c r="F376" s="23"/>
      <c r="G376" s="20"/>
      <c r="H376" s="21"/>
      <c r="I376" s="23"/>
      <c r="J376" s="20"/>
      <c r="K376" s="8"/>
      <c r="L376" s="23"/>
      <c r="M376" s="24"/>
      <c r="N376" s="8"/>
      <c r="O376" s="23"/>
      <c r="P376" s="409"/>
      <c r="Q376" s="409"/>
    </row>
    <row r="377" spans="1:17" s="22" customFormat="1" ht="21">
      <c r="A377" s="18"/>
      <c r="B377" s="18"/>
      <c r="C377" s="8"/>
      <c r="D377" s="20"/>
      <c r="E377" s="8"/>
      <c r="F377" s="23"/>
      <c r="G377" s="20"/>
      <c r="H377" s="21"/>
      <c r="I377" s="23"/>
      <c r="J377" s="20"/>
      <c r="K377" s="8"/>
      <c r="L377" s="23"/>
      <c r="M377" s="24"/>
      <c r="N377" s="8"/>
      <c r="O377" s="23"/>
      <c r="P377" s="409"/>
      <c r="Q377" s="409"/>
    </row>
    <row r="378" spans="1:17" s="22" customFormat="1" ht="21">
      <c r="A378" s="18"/>
      <c r="B378" s="18"/>
      <c r="C378" s="8"/>
      <c r="D378" s="20"/>
      <c r="E378" s="8"/>
      <c r="F378" s="23"/>
      <c r="G378" s="20"/>
      <c r="H378" s="21"/>
      <c r="I378" s="23"/>
      <c r="J378" s="20"/>
      <c r="K378" s="8"/>
      <c r="L378" s="23"/>
      <c r="M378" s="24"/>
      <c r="N378" s="8"/>
      <c r="O378" s="23"/>
      <c r="P378" s="409"/>
      <c r="Q378" s="409"/>
    </row>
    <row r="379" spans="1:17" s="22" customFormat="1" ht="21">
      <c r="A379" s="18"/>
      <c r="B379" s="18"/>
      <c r="C379" s="8"/>
      <c r="D379" s="20"/>
      <c r="E379" s="8"/>
      <c r="F379" s="23"/>
      <c r="G379" s="20"/>
      <c r="H379" s="21"/>
      <c r="I379" s="23"/>
      <c r="J379" s="20"/>
      <c r="K379" s="8"/>
      <c r="L379" s="23"/>
      <c r="M379" s="24"/>
      <c r="N379" s="8"/>
      <c r="O379" s="23"/>
      <c r="P379" s="409"/>
      <c r="Q379" s="409"/>
    </row>
    <row r="380" spans="1:17" s="22" customFormat="1" ht="21">
      <c r="A380" s="18"/>
      <c r="B380" s="18"/>
      <c r="C380" s="8"/>
      <c r="D380" s="20"/>
      <c r="E380" s="8"/>
      <c r="F380" s="23"/>
      <c r="G380" s="20"/>
      <c r="H380" s="21"/>
      <c r="I380" s="23"/>
      <c r="J380" s="20"/>
      <c r="K380" s="8"/>
      <c r="L380" s="23"/>
      <c r="M380" s="24"/>
      <c r="N380" s="8"/>
      <c r="O380" s="23"/>
      <c r="P380" s="409"/>
      <c r="Q380" s="409"/>
    </row>
    <row r="381" spans="1:17" s="22" customFormat="1" ht="21">
      <c r="A381" s="18"/>
      <c r="B381" s="18"/>
      <c r="C381" s="8"/>
      <c r="D381" s="20"/>
      <c r="E381" s="8"/>
      <c r="F381" s="23"/>
      <c r="G381" s="20"/>
      <c r="H381" s="21"/>
      <c r="I381" s="23"/>
      <c r="J381" s="20"/>
      <c r="K381" s="8"/>
      <c r="L381" s="23"/>
      <c r="M381" s="24"/>
      <c r="N381" s="8"/>
      <c r="O381" s="23"/>
      <c r="P381" s="409"/>
      <c r="Q381" s="409"/>
    </row>
    <row r="382" spans="1:17" s="22" customFormat="1" ht="21">
      <c r="A382" s="18"/>
      <c r="B382" s="18"/>
      <c r="C382" s="8"/>
      <c r="D382" s="20"/>
      <c r="E382" s="8"/>
      <c r="F382" s="23"/>
      <c r="G382" s="20"/>
      <c r="H382" s="21"/>
      <c r="I382" s="23"/>
      <c r="J382" s="20"/>
      <c r="K382" s="8"/>
      <c r="L382" s="23"/>
      <c r="M382" s="24"/>
      <c r="N382" s="8"/>
      <c r="O382" s="23"/>
      <c r="P382" s="409"/>
      <c r="Q382" s="409"/>
    </row>
    <row r="383" spans="1:17" s="22" customFormat="1" ht="21">
      <c r="A383" s="18"/>
      <c r="B383" s="18"/>
      <c r="C383" s="8"/>
      <c r="D383" s="20"/>
      <c r="E383" s="8"/>
      <c r="F383" s="23"/>
      <c r="G383" s="20"/>
      <c r="H383" s="21"/>
      <c r="I383" s="23"/>
      <c r="J383" s="20"/>
      <c r="K383" s="8"/>
      <c r="L383" s="23"/>
      <c r="M383" s="24"/>
      <c r="N383" s="8"/>
      <c r="O383" s="23"/>
      <c r="P383" s="409"/>
      <c r="Q383" s="409"/>
    </row>
    <row r="384" spans="1:17" s="22" customFormat="1" ht="21">
      <c r="A384" s="18"/>
      <c r="B384" s="18"/>
      <c r="C384" s="8"/>
      <c r="D384" s="20"/>
      <c r="E384" s="8"/>
      <c r="F384" s="23"/>
      <c r="G384" s="20"/>
      <c r="H384" s="21"/>
      <c r="I384" s="23"/>
      <c r="J384" s="20"/>
      <c r="K384" s="8"/>
      <c r="L384" s="23"/>
      <c r="M384" s="24"/>
      <c r="N384" s="8"/>
      <c r="O384" s="23"/>
      <c r="P384" s="409"/>
      <c r="Q384" s="409"/>
    </row>
    <row r="385" spans="1:17" s="22" customFormat="1" ht="21">
      <c r="A385" s="18"/>
      <c r="B385" s="18"/>
      <c r="C385" s="8"/>
      <c r="D385" s="20"/>
      <c r="E385" s="8"/>
      <c r="F385" s="23"/>
      <c r="G385" s="20"/>
      <c r="H385" s="21"/>
      <c r="I385" s="23"/>
      <c r="J385" s="20"/>
      <c r="K385" s="8"/>
      <c r="L385" s="23"/>
      <c r="M385" s="24"/>
      <c r="N385" s="8"/>
      <c r="O385" s="23"/>
      <c r="P385" s="409"/>
      <c r="Q385" s="409"/>
    </row>
    <row r="386" spans="1:17" s="22" customFormat="1" ht="21">
      <c r="A386" s="18"/>
      <c r="B386" s="18"/>
      <c r="C386" s="8"/>
      <c r="D386" s="20"/>
      <c r="E386" s="8"/>
      <c r="F386" s="23"/>
      <c r="G386" s="20"/>
      <c r="H386" s="21"/>
      <c r="I386" s="23"/>
      <c r="J386" s="20"/>
      <c r="K386" s="8"/>
      <c r="L386" s="23"/>
      <c r="M386" s="24"/>
      <c r="N386" s="8"/>
      <c r="O386" s="23"/>
      <c r="P386" s="409"/>
      <c r="Q386" s="409"/>
    </row>
    <row r="387" spans="1:17" s="22" customFormat="1" ht="21">
      <c r="A387" s="18"/>
      <c r="B387" s="18"/>
      <c r="C387" s="8"/>
      <c r="D387" s="20"/>
      <c r="E387" s="8"/>
      <c r="F387" s="23"/>
      <c r="G387" s="20"/>
      <c r="H387" s="21"/>
      <c r="I387" s="23"/>
      <c r="J387" s="20"/>
      <c r="K387" s="8"/>
      <c r="L387" s="23"/>
      <c r="M387" s="24"/>
      <c r="N387" s="8"/>
      <c r="O387" s="23"/>
      <c r="P387" s="409"/>
      <c r="Q387" s="409"/>
    </row>
    <row r="388" spans="1:17" s="22" customFormat="1" ht="21">
      <c r="A388" s="18"/>
      <c r="B388" s="18"/>
      <c r="C388" s="8"/>
      <c r="D388" s="20"/>
      <c r="E388" s="8"/>
      <c r="F388" s="23"/>
      <c r="G388" s="20"/>
      <c r="H388" s="21"/>
      <c r="I388" s="23"/>
      <c r="J388" s="20"/>
      <c r="K388" s="8"/>
      <c r="L388" s="23"/>
      <c r="M388" s="24"/>
      <c r="N388" s="8"/>
      <c r="O388" s="23"/>
      <c r="P388" s="409"/>
      <c r="Q388" s="409"/>
    </row>
    <row r="389" spans="1:17" s="22" customFormat="1" ht="21">
      <c r="A389" s="18"/>
      <c r="B389" s="18"/>
      <c r="C389" s="8"/>
      <c r="D389" s="20"/>
      <c r="E389" s="8"/>
      <c r="F389" s="23"/>
      <c r="G389" s="20"/>
      <c r="H389" s="21"/>
      <c r="I389" s="23"/>
      <c r="J389" s="20"/>
      <c r="K389" s="8"/>
      <c r="L389" s="23"/>
      <c r="M389" s="24"/>
      <c r="N389" s="8"/>
      <c r="O389" s="23"/>
      <c r="P389" s="409"/>
      <c r="Q389" s="409"/>
    </row>
    <row r="390" spans="1:17" s="22" customFormat="1" ht="21">
      <c r="A390" s="18"/>
      <c r="B390" s="18"/>
      <c r="C390" s="8"/>
      <c r="D390" s="20"/>
      <c r="E390" s="8"/>
      <c r="F390" s="23"/>
      <c r="G390" s="20"/>
      <c r="H390" s="21"/>
      <c r="I390" s="23"/>
      <c r="J390" s="20"/>
      <c r="K390" s="8"/>
      <c r="L390" s="23"/>
      <c r="M390" s="24"/>
      <c r="N390" s="8"/>
      <c r="O390" s="23"/>
      <c r="P390" s="409"/>
      <c r="Q390" s="409"/>
    </row>
    <row r="391" spans="1:17" s="22" customFormat="1" ht="21">
      <c r="A391" s="18"/>
      <c r="B391" s="18"/>
      <c r="C391" s="8"/>
      <c r="D391" s="20"/>
      <c r="E391" s="8"/>
      <c r="F391" s="23"/>
      <c r="G391" s="20"/>
      <c r="H391" s="21"/>
      <c r="I391" s="23"/>
      <c r="J391" s="20"/>
      <c r="K391" s="8"/>
      <c r="L391" s="23"/>
      <c r="M391" s="24"/>
      <c r="N391" s="8"/>
      <c r="O391" s="23"/>
      <c r="P391" s="409"/>
      <c r="Q391" s="409"/>
    </row>
    <row r="392" spans="1:17" s="22" customFormat="1" ht="21">
      <c r="A392" s="18"/>
      <c r="B392" s="18"/>
      <c r="C392" s="8"/>
      <c r="D392" s="20"/>
      <c r="E392" s="8"/>
      <c r="F392" s="23"/>
      <c r="G392" s="20"/>
      <c r="H392" s="21"/>
      <c r="I392" s="23"/>
      <c r="J392" s="20"/>
      <c r="K392" s="8"/>
      <c r="L392" s="23"/>
      <c r="M392" s="24"/>
      <c r="N392" s="8"/>
      <c r="O392" s="23"/>
      <c r="P392" s="409"/>
      <c r="Q392" s="409"/>
    </row>
    <row r="393" spans="1:17" s="22" customFormat="1" ht="21">
      <c r="A393" s="18"/>
      <c r="B393" s="18"/>
      <c r="C393" s="8"/>
      <c r="D393" s="20"/>
      <c r="E393" s="8"/>
      <c r="F393" s="23"/>
      <c r="G393" s="20"/>
      <c r="H393" s="21"/>
      <c r="I393" s="23"/>
      <c r="J393" s="20"/>
      <c r="K393" s="8"/>
      <c r="L393" s="23"/>
      <c r="M393" s="24"/>
      <c r="N393" s="8"/>
      <c r="O393" s="23"/>
      <c r="P393" s="409"/>
      <c r="Q393" s="409"/>
    </row>
    <row r="394" spans="1:17" s="22" customFormat="1" ht="21">
      <c r="A394" s="18"/>
      <c r="B394" s="18"/>
      <c r="C394" s="8"/>
      <c r="D394" s="20"/>
      <c r="E394" s="8"/>
      <c r="F394" s="23"/>
      <c r="G394" s="20"/>
      <c r="H394" s="21"/>
      <c r="I394" s="23"/>
      <c r="J394" s="20"/>
      <c r="K394" s="8"/>
      <c r="L394" s="23"/>
      <c r="M394" s="24"/>
      <c r="N394" s="8"/>
      <c r="O394" s="23"/>
      <c r="P394" s="409"/>
      <c r="Q394" s="409"/>
    </row>
    <row r="395" spans="1:17" s="22" customFormat="1" ht="21">
      <c r="A395" s="18"/>
      <c r="B395" s="18"/>
      <c r="C395" s="8"/>
      <c r="D395" s="20"/>
      <c r="E395" s="8"/>
      <c r="F395" s="23"/>
      <c r="G395" s="20"/>
      <c r="H395" s="21"/>
      <c r="I395" s="23"/>
      <c r="J395" s="20"/>
      <c r="K395" s="8"/>
      <c r="L395" s="23"/>
      <c r="M395" s="20"/>
      <c r="N395" s="8"/>
      <c r="O395" s="23"/>
      <c r="P395" s="409"/>
      <c r="Q395" s="409"/>
    </row>
    <row r="396" spans="1:17" s="22" customFormat="1" ht="21">
      <c r="A396" s="18"/>
      <c r="B396" s="18"/>
      <c r="C396" s="8"/>
      <c r="D396" s="20"/>
      <c r="E396" s="8"/>
      <c r="F396" s="23"/>
      <c r="G396" s="20"/>
      <c r="H396" s="21"/>
      <c r="I396" s="23"/>
      <c r="J396" s="20"/>
      <c r="K396" s="8"/>
      <c r="L396" s="23"/>
      <c r="M396" s="20"/>
      <c r="N396" s="8"/>
      <c r="O396" s="23"/>
      <c r="P396" s="409"/>
      <c r="Q396" s="409"/>
    </row>
    <row r="397" spans="1:17" s="22" customFormat="1" ht="21">
      <c r="A397" s="18"/>
      <c r="B397" s="18"/>
      <c r="C397" s="8"/>
      <c r="D397" s="20"/>
      <c r="E397" s="8"/>
      <c r="F397" s="23"/>
      <c r="G397" s="20"/>
      <c r="H397" s="21"/>
      <c r="I397" s="23"/>
      <c r="J397" s="20"/>
      <c r="K397" s="8"/>
      <c r="L397" s="23"/>
      <c r="M397" s="20"/>
      <c r="N397" s="8"/>
      <c r="O397" s="23"/>
      <c r="P397" s="409"/>
      <c r="Q397" s="409"/>
    </row>
    <row r="398" spans="1:17" s="22" customFormat="1" ht="21">
      <c r="A398" s="18"/>
      <c r="B398" s="18"/>
      <c r="C398" s="8"/>
      <c r="D398" s="20"/>
      <c r="E398" s="8"/>
      <c r="F398" s="23"/>
      <c r="G398" s="20"/>
      <c r="H398" s="21"/>
      <c r="I398" s="23"/>
      <c r="J398" s="20"/>
      <c r="K398" s="8"/>
      <c r="L398" s="23"/>
      <c r="M398" s="20"/>
      <c r="N398" s="8"/>
      <c r="O398" s="28"/>
      <c r="P398" s="409"/>
      <c r="Q398" s="409"/>
    </row>
    <row r="399" spans="1:17" s="22" customFormat="1" ht="21">
      <c r="A399" s="18"/>
      <c r="B399" s="18"/>
      <c r="C399" s="8"/>
      <c r="D399" s="20"/>
      <c r="E399" s="8"/>
      <c r="F399" s="23"/>
      <c r="G399" s="20"/>
      <c r="H399" s="21"/>
      <c r="I399" s="23"/>
      <c r="J399" s="20"/>
      <c r="K399" s="8"/>
      <c r="L399" s="23"/>
      <c r="M399" s="20"/>
      <c r="N399" s="8"/>
      <c r="O399" s="8"/>
      <c r="P399" s="409"/>
      <c r="Q399" s="409"/>
    </row>
    <row r="400" spans="1:17" s="22" customFormat="1" ht="21">
      <c r="A400" s="18"/>
      <c r="B400" s="18"/>
      <c r="C400" s="8"/>
      <c r="D400" s="20"/>
      <c r="E400" s="8"/>
      <c r="F400" s="23"/>
      <c r="G400" s="20"/>
      <c r="H400" s="21"/>
      <c r="I400" s="23"/>
      <c r="J400" s="20"/>
      <c r="K400" s="8"/>
      <c r="L400" s="23"/>
      <c r="M400" s="20"/>
      <c r="N400" s="8"/>
      <c r="O400" s="8"/>
      <c r="P400" s="409"/>
      <c r="Q400" s="409"/>
    </row>
    <row r="401" spans="1:17" s="22" customFormat="1" ht="21">
      <c r="A401" s="18"/>
      <c r="B401" s="18"/>
      <c r="C401" s="8"/>
      <c r="D401" s="20"/>
      <c r="E401" s="8"/>
      <c r="F401" s="23"/>
      <c r="G401" s="20"/>
      <c r="H401" s="21"/>
      <c r="I401" s="23"/>
      <c r="J401" s="20"/>
      <c r="K401" s="8"/>
      <c r="L401" s="23"/>
      <c r="M401" s="20"/>
      <c r="N401" s="8"/>
      <c r="O401" s="8"/>
      <c r="P401" s="409"/>
      <c r="Q401" s="409"/>
    </row>
    <row r="402" spans="1:17" s="22" customFormat="1" ht="21">
      <c r="A402" s="18"/>
      <c r="B402" s="18"/>
      <c r="C402" s="8"/>
      <c r="D402" s="20"/>
      <c r="E402" s="8"/>
      <c r="F402" s="23"/>
      <c r="G402" s="20"/>
      <c r="H402" s="21"/>
      <c r="I402" s="23"/>
      <c r="J402" s="20"/>
      <c r="K402" s="8"/>
      <c r="L402" s="23"/>
      <c r="M402" s="20"/>
      <c r="N402" s="8"/>
      <c r="O402" s="28"/>
      <c r="P402" s="409"/>
      <c r="Q402" s="409"/>
    </row>
    <row r="403" spans="1:17" s="22" customFormat="1" ht="21">
      <c r="A403" s="18"/>
      <c r="B403" s="18"/>
      <c r="C403" s="8"/>
      <c r="D403" s="20"/>
      <c r="E403" s="8"/>
      <c r="F403" s="23"/>
      <c r="G403" s="20"/>
      <c r="H403" s="21"/>
      <c r="I403" s="23"/>
      <c r="J403" s="20"/>
      <c r="K403" s="8"/>
      <c r="L403" s="23"/>
      <c r="M403" s="20"/>
      <c r="N403" s="8"/>
      <c r="O403" s="8"/>
      <c r="P403" s="409"/>
      <c r="Q403" s="409"/>
    </row>
    <row r="404" spans="1:17" s="22" customFormat="1" ht="21">
      <c r="A404" s="18"/>
      <c r="B404" s="18"/>
      <c r="C404" s="8"/>
      <c r="D404" s="20"/>
      <c r="E404" s="8"/>
      <c r="F404" s="23"/>
      <c r="G404" s="20"/>
      <c r="H404" s="21"/>
      <c r="I404" s="23"/>
      <c r="J404" s="20"/>
      <c r="K404" s="8"/>
      <c r="L404" s="23"/>
      <c r="M404" s="20"/>
      <c r="N404" s="8"/>
      <c r="O404" s="8"/>
      <c r="P404" s="409"/>
      <c r="Q404" s="409"/>
    </row>
    <row r="405" spans="1:17" s="22" customFormat="1" ht="21">
      <c r="A405" s="18"/>
      <c r="B405" s="18"/>
      <c r="C405" s="23"/>
      <c r="D405" s="20"/>
      <c r="E405" s="8"/>
      <c r="F405" s="23"/>
      <c r="G405" s="20"/>
      <c r="H405" s="21"/>
      <c r="I405" s="23"/>
      <c r="J405" s="20"/>
      <c r="K405" s="8"/>
      <c r="L405" s="23"/>
      <c r="M405" s="20"/>
      <c r="N405" s="8"/>
      <c r="O405" s="8"/>
      <c r="P405" s="409"/>
      <c r="Q405" s="409"/>
    </row>
    <row r="406" spans="1:17" s="22" customFormat="1" ht="21">
      <c r="A406" s="18"/>
      <c r="B406" s="18"/>
      <c r="C406" s="8"/>
      <c r="D406" s="20"/>
      <c r="E406" s="8"/>
      <c r="F406" s="23"/>
      <c r="G406" s="20"/>
      <c r="H406" s="21"/>
      <c r="I406" s="23"/>
      <c r="J406" s="20"/>
      <c r="K406" s="8"/>
      <c r="L406" s="23"/>
      <c r="M406" s="20"/>
      <c r="N406" s="8"/>
      <c r="O406" s="8"/>
      <c r="P406" s="409"/>
      <c r="Q406" s="409"/>
    </row>
    <row r="407" spans="1:17" s="22" customFormat="1" ht="21">
      <c r="A407" s="18"/>
      <c r="B407" s="18"/>
      <c r="C407" s="23"/>
      <c r="D407" s="20"/>
      <c r="E407" s="8"/>
      <c r="F407" s="23"/>
      <c r="G407" s="20"/>
      <c r="H407" s="21"/>
      <c r="I407" s="23"/>
      <c r="J407" s="20"/>
      <c r="K407" s="8"/>
      <c r="L407" s="23"/>
      <c r="M407" s="20"/>
      <c r="N407" s="8"/>
      <c r="O407" s="8"/>
      <c r="P407" s="409"/>
      <c r="Q407" s="409"/>
    </row>
    <row r="408" spans="1:17" s="22" customFormat="1" ht="21">
      <c r="A408" s="18"/>
      <c r="B408" s="18"/>
      <c r="C408" s="23"/>
      <c r="D408" s="20"/>
      <c r="E408" s="8"/>
      <c r="F408" s="23"/>
      <c r="G408" s="20"/>
      <c r="H408" s="21"/>
      <c r="I408" s="23"/>
      <c r="J408" s="20"/>
      <c r="K408" s="8"/>
      <c r="L408" s="23"/>
      <c r="M408" s="20"/>
      <c r="N408" s="8"/>
      <c r="O408" s="8"/>
      <c r="P408" s="409"/>
      <c r="Q408" s="409"/>
    </row>
    <row r="409" spans="1:17" s="22" customFormat="1" ht="21">
      <c r="A409" s="18"/>
      <c r="B409" s="18"/>
      <c r="C409" s="23"/>
      <c r="D409" s="20"/>
      <c r="E409" s="8"/>
      <c r="F409" s="23"/>
      <c r="G409" s="20"/>
      <c r="H409" s="21"/>
      <c r="I409" s="23"/>
      <c r="J409" s="20"/>
      <c r="K409" s="8"/>
      <c r="L409" s="23"/>
      <c r="M409" s="20"/>
      <c r="N409" s="8"/>
      <c r="O409" s="28"/>
      <c r="P409" s="409"/>
      <c r="Q409" s="409"/>
    </row>
    <row r="410" spans="1:17" s="22" customFormat="1" ht="21">
      <c r="A410" s="18"/>
      <c r="B410" s="18"/>
      <c r="C410" s="23"/>
      <c r="D410" s="20"/>
      <c r="E410" s="8"/>
      <c r="F410" s="23"/>
      <c r="G410" s="20"/>
      <c r="H410" s="21"/>
      <c r="I410" s="23"/>
      <c r="J410" s="20"/>
      <c r="K410" s="8"/>
      <c r="L410" s="23"/>
      <c r="M410" s="20"/>
      <c r="N410" s="8"/>
      <c r="O410" s="8"/>
      <c r="P410" s="409"/>
      <c r="Q410" s="409"/>
    </row>
    <row r="411" spans="1:17" s="22" customFormat="1" ht="21">
      <c r="A411" s="18"/>
      <c r="B411" s="18"/>
      <c r="C411" s="8"/>
      <c r="D411" s="20"/>
      <c r="E411" s="8"/>
      <c r="F411" s="23"/>
      <c r="G411" s="20"/>
      <c r="H411" s="21"/>
      <c r="I411" s="23"/>
      <c r="J411" s="20"/>
      <c r="K411" s="8"/>
      <c r="L411" s="23"/>
      <c r="M411" s="20"/>
      <c r="N411" s="8"/>
      <c r="O411" s="8"/>
      <c r="P411" s="409"/>
      <c r="Q411" s="409"/>
    </row>
    <row r="412" spans="1:17" s="22" customFormat="1" ht="21">
      <c r="A412" s="18"/>
      <c r="B412" s="18"/>
      <c r="C412" s="8"/>
      <c r="D412" s="20"/>
      <c r="E412" s="8"/>
      <c r="F412" s="23"/>
      <c r="G412" s="20"/>
      <c r="H412" s="21"/>
      <c r="I412" s="23"/>
      <c r="J412" s="20"/>
      <c r="K412" s="8"/>
      <c r="L412" s="23"/>
      <c r="M412" s="20"/>
      <c r="N412" s="8"/>
      <c r="O412" s="8"/>
      <c r="P412" s="409"/>
      <c r="Q412" s="409"/>
    </row>
    <row r="413" spans="1:17" s="22" customFormat="1" ht="21">
      <c r="A413" s="18"/>
      <c r="B413" s="18"/>
      <c r="C413" s="8"/>
      <c r="D413" s="20"/>
      <c r="E413" s="8"/>
      <c r="F413" s="23"/>
      <c r="G413" s="20"/>
      <c r="H413" s="21"/>
      <c r="I413" s="23"/>
      <c r="J413" s="20"/>
      <c r="K413" s="8"/>
      <c r="L413" s="23"/>
      <c r="M413" s="20"/>
      <c r="N413" s="8"/>
      <c r="O413" s="8"/>
      <c r="P413" s="409"/>
      <c r="Q413" s="409"/>
    </row>
    <row r="414" spans="1:17" s="22" customFormat="1" ht="21">
      <c r="A414" s="18"/>
      <c r="B414" s="18"/>
      <c r="C414" s="8"/>
      <c r="D414" s="20"/>
      <c r="E414" s="8"/>
      <c r="F414" s="23"/>
      <c r="G414" s="20"/>
      <c r="H414" s="21"/>
      <c r="I414" s="23"/>
      <c r="J414" s="20"/>
      <c r="K414" s="8"/>
      <c r="L414" s="23"/>
      <c r="M414" s="20"/>
      <c r="N414" s="8"/>
      <c r="O414" s="8"/>
      <c r="P414" s="409"/>
      <c r="Q414" s="409"/>
    </row>
    <row r="415" spans="1:17" s="22" customFormat="1" ht="21">
      <c r="A415" s="18"/>
      <c r="B415" s="18"/>
      <c r="C415" s="8"/>
      <c r="D415" s="20"/>
      <c r="E415" s="8"/>
      <c r="F415" s="23"/>
      <c r="G415" s="20"/>
      <c r="H415" s="21"/>
      <c r="I415" s="23"/>
      <c r="J415" s="20"/>
      <c r="K415" s="8"/>
      <c r="L415" s="23"/>
      <c r="M415" s="20"/>
      <c r="N415" s="8"/>
      <c r="O415" s="8"/>
      <c r="P415" s="409"/>
      <c r="Q415" s="409"/>
    </row>
    <row r="416" spans="1:17" s="22" customFormat="1" ht="21">
      <c r="A416" s="18"/>
      <c r="B416" s="18"/>
      <c r="C416" s="8"/>
      <c r="D416" s="20"/>
      <c r="E416" s="23"/>
      <c r="F416" s="23"/>
      <c r="G416" s="20"/>
      <c r="H416" s="21"/>
      <c r="I416" s="23"/>
      <c r="J416" s="20"/>
      <c r="K416" s="8"/>
      <c r="L416" s="23"/>
      <c r="M416" s="20"/>
      <c r="N416" s="8"/>
      <c r="O416" s="8"/>
      <c r="P416" s="409"/>
      <c r="Q416" s="409"/>
    </row>
    <row r="417" spans="1:17" s="22" customFormat="1" ht="21">
      <c r="A417" s="18"/>
      <c r="B417" s="18"/>
      <c r="C417" s="8"/>
      <c r="D417" s="20"/>
      <c r="E417" s="8"/>
      <c r="F417" s="23"/>
      <c r="G417" s="20"/>
      <c r="H417" s="21"/>
      <c r="I417" s="23"/>
      <c r="J417" s="20"/>
      <c r="K417" s="8"/>
      <c r="L417" s="23"/>
      <c r="M417" s="20"/>
      <c r="N417" s="8"/>
      <c r="O417" s="8"/>
      <c r="P417" s="409"/>
      <c r="Q417" s="409"/>
    </row>
    <row r="418" spans="1:17" s="22" customFormat="1" ht="21">
      <c r="A418" s="18"/>
      <c r="B418" s="18"/>
      <c r="C418" s="8"/>
      <c r="D418" s="20"/>
      <c r="E418" s="8"/>
      <c r="F418" s="23"/>
      <c r="G418" s="20"/>
      <c r="H418" s="21"/>
      <c r="I418" s="23"/>
      <c r="J418" s="20"/>
      <c r="K418" s="8"/>
      <c r="L418" s="23"/>
      <c r="M418" s="20"/>
      <c r="N418" s="8"/>
      <c r="O418" s="8"/>
      <c r="P418" s="409"/>
      <c r="Q418" s="409"/>
    </row>
    <row r="419" spans="1:17" s="22" customFormat="1" ht="21">
      <c r="A419" s="18"/>
      <c r="B419" s="18"/>
      <c r="C419" s="8"/>
      <c r="D419" s="20"/>
      <c r="E419" s="8"/>
      <c r="F419" s="23"/>
      <c r="G419" s="20"/>
      <c r="H419" s="21"/>
      <c r="I419" s="23"/>
      <c r="J419" s="20"/>
      <c r="K419" s="8"/>
      <c r="L419" s="23"/>
      <c r="M419" s="20"/>
      <c r="N419" s="8"/>
      <c r="O419" s="8"/>
      <c r="P419" s="409"/>
      <c r="Q419" s="409"/>
    </row>
    <row r="420" spans="1:17" s="22" customFormat="1" ht="21">
      <c r="A420" s="18"/>
      <c r="B420" s="18"/>
      <c r="C420" s="8"/>
      <c r="D420" s="20"/>
      <c r="E420" s="23"/>
      <c r="F420" s="23"/>
      <c r="G420" s="20"/>
      <c r="H420" s="21"/>
      <c r="I420" s="23"/>
      <c r="J420" s="20"/>
      <c r="K420" s="8"/>
      <c r="L420" s="23"/>
      <c r="M420" s="20"/>
      <c r="N420" s="8"/>
      <c r="O420" s="8"/>
      <c r="P420" s="409"/>
      <c r="Q420" s="409"/>
    </row>
    <row r="421" spans="1:17" s="22" customFormat="1" ht="21">
      <c r="A421" s="18"/>
      <c r="B421" s="18"/>
      <c r="C421" s="8"/>
      <c r="D421" s="20"/>
      <c r="E421" s="8"/>
      <c r="F421" s="23"/>
      <c r="G421" s="20"/>
      <c r="H421" s="21"/>
      <c r="I421" s="23"/>
      <c r="J421" s="20"/>
      <c r="K421" s="8"/>
      <c r="L421" s="23"/>
      <c r="M421" s="20"/>
      <c r="N421" s="8"/>
      <c r="O421" s="8"/>
      <c r="P421" s="409"/>
      <c r="Q421" s="409"/>
    </row>
    <row r="422" spans="1:17" s="22" customFormat="1" ht="21">
      <c r="A422" s="18"/>
      <c r="B422" s="18"/>
      <c r="C422" s="8"/>
      <c r="D422" s="20"/>
      <c r="E422" s="8"/>
      <c r="F422" s="23"/>
      <c r="G422" s="20"/>
      <c r="H422" s="21"/>
      <c r="I422" s="23"/>
      <c r="J422" s="20"/>
      <c r="K422" s="8"/>
      <c r="L422" s="23"/>
      <c r="M422" s="20"/>
      <c r="N422" s="8"/>
      <c r="O422" s="28"/>
      <c r="P422" s="409"/>
      <c r="Q422" s="409"/>
    </row>
    <row r="423" spans="1:17" s="22" customFormat="1" ht="21">
      <c r="A423" s="31"/>
      <c r="B423" s="31"/>
      <c r="C423" s="31"/>
      <c r="D423" s="32"/>
      <c r="E423" s="33"/>
      <c r="F423" s="54"/>
      <c r="G423" s="32"/>
      <c r="H423" s="34"/>
      <c r="I423" s="56"/>
      <c r="J423" s="32"/>
      <c r="K423" s="33"/>
      <c r="L423" s="56"/>
      <c r="M423" s="32"/>
      <c r="N423" s="33"/>
      <c r="O423" s="33"/>
      <c r="P423" s="409"/>
      <c r="Q423" s="409"/>
    </row>
    <row r="424" spans="6:17" s="22" customFormat="1" ht="18">
      <c r="F424" s="55"/>
      <c r="I424" s="55"/>
      <c r="L424" s="55"/>
      <c r="P424" s="409"/>
      <c r="Q424" s="409"/>
    </row>
    <row r="425" spans="6:17" s="22" customFormat="1" ht="18">
      <c r="F425" s="55"/>
      <c r="I425" s="55"/>
      <c r="L425" s="55"/>
      <c r="P425" s="409"/>
      <c r="Q425" s="409"/>
    </row>
    <row r="426" spans="6:17" s="22" customFormat="1" ht="18">
      <c r="F426" s="55"/>
      <c r="I426" s="55"/>
      <c r="L426" s="55"/>
      <c r="P426" s="409"/>
      <c r="Q426" s="409"/>
    </row>
  </sheetData>
  <sheetProtection/>
  <mergeCells count="7">
    <mergeCell ref="A1:O1"/>
    <mergeCell ref="A2:O2"/>
    <mergeCell ref="A3:O3"/>
    <mergeCell ref="D4:F4"/>
    <mergeCell ref="G4:I4"/>
    <mergeCell ref="J4:L4"/>
    <mergeCell ref="M4:O4"/>
  </mergeCells>
  <printOptions/>
  <pageMargins left="0.03937007874015748" right="0.03937007874015748" top="0.5511811023622047" bottom="0.35433070866141736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6"/>
  <sheetViews>
    <sheetView zoomScale="80" zoomScaleNormal="80" zoomScalePageLayoutView="80" workbookViewId="0" topLeftCell="A1">
      <selection activeCell="S15" sqref="S15"/>
    </sheetView>
  </sheetViews>
  <sheetFormatPr defaultColWidth="9.140625" defaultRowHeight="15"/>
  <cols>
    <col min="1" max="1" width="5.8515625" style="0" customWidth="1"/>
    <col min="2" max="2" width="8.421875" style="0" customWidth="1"/>
    <col min="3" max="3" width="25.421875" style="0" customWidth="1"/>
    <col min="4" max="4" width="6.140625" style="0" customWidth="1"/>
    <col min="5" max="5" width="8.140625" style="0" customWidth="1"/>
    <col min="6" max="6" width="9.140625" style="0" bestFit="1" customWidth="1"/>
    <col min="7" max="7" width="6.00390625" style="0" customWidth="1"/>
    <col min="8" max="8" width="8.140625" style="0" customWidth="1"/>
    <col min="9" max="9" width="9.8515625" style="0" bestFit="1" customWidth="1"/>
    <col min="10" max="10" width="5.421875" style="0" customWidth="1"/>
    <col min="11" max="11" width="7.8515625" style="0" customWidth="1"/>
    <col min="12" max="12" width="9.140625" style="0" bestFit="1" customWidth="1"/>
    <col min="13" max="13" width="6.421875" style="0" customWidth="1"/>
    <col min="14" max="14" width="8.421875" style="0" customWidth="1"/>
    <col min="15" max="15" width="8.8515625" style="0" customWidth="1"/>
  </cols>
  <sheetData>
    <row r="1" spans="1:15" ht="22.5">
      <c r="A1" s="482" t="s">
        <v>279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</row>
    <row r="2" spans="1:15" ht="22.5">
      <c r="A2" s="482" t="s">
        <v>0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</row>
    <row r="3" spans="1:15" ht="20.25">
      <c r="A3" s="456" t="s">
        <v>325</v>
      </c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</row>
    <row r="4" spans="1:15" ht="18">
      <c r="A4" s="234"/>
      <c r="B4" s="234" t="s">
        <v>1</v>
      </c>
      <c r="C4" s="235"/>
      <c r="D4" s="479" t="s">
        <v>2</v>
      </c>
      <c r="E4" s="480"/>
      <c r="F4" s="481"/>
      <c r="G4" s="480" t="s">
        <v>3</v>
      </c>
      <c r="H4" s="480"/>
      <c r="I4" s="480"/>
      <c r="J4" s="479" t="s">
        <v>4</v>
      </c>
      <c r="K4" s="480"/>
      <c r="L4" s="481"/>
      <c r="M4" s="479" t="s">
        <v>5</v>
      </c>
      <c r="N4" s="480"/>
      <c r="O4" s="481"/>
    </row>
    <row r="5" spans="1:15" ht="18">
      <c r="A5" s="236" t="s">
        <v>6</v>
      </c>
      <c r="B5" s="236" t="s">
        <v>7</v>
      </c>
      <c r="C5" s="237" t="s">
        <v>8</v>
      </c>
      <c r="D5" s="238" t="s">
        <v>9</v>
      </c>
      <c r="E5" s="239" t="s">
        <v>10</v>
      </c>
      <c r="F5" s="240" t="s">
        <v>9</v>
      </c>
      <c r="G5" s="238" t="s">
        <v>9</v>
      </c>
      <c r="H5" s="234" t="s">
        <v>10</v>
      </c>
      <c r="I5" s="241" t="s">
        <v>9</v>
      </c>
      <c r="J5" s="238" t="s">
        <v>9</v>
      </c>
      <c r="K5" s="234" t="s">
        <v>10</v>
      </c>
      <c r="L5" s="240" t="s">
        <v>9</v>
      </c>
      <c r="M5" s="238" t="s">
        <v>9</v>
      </c>
      <c r="N5" s="234" t="s">
        <v>10</v>
      </c>
      <c r="O5" s="240" t="s">
        <v>9</v>
      </c>
    </row>
    <row r="6" spans="1:15" ht="18">
      <c r="A6" s="242"/>
      <c r="B6" s="242"/>
      <c r="C6" s="243"/>
      <c r="D6" s="244" t="s">
        <v>11</v>
      </c>
      <c r="E6" s="245" t="s">
        <v>12</v>
      </c>
      <c r="F6" s="246" t="s">
        <v>13</v>
      </c>
      <c r="G6" s="244" t="s">
        <v>11</v>
      </c>
      <c r="H6" s="242" t="s">
        <v>12</v>
      </c>
      <c r="I6" s="247" t="s">
        <v>13</v>
      </c>
      <c r="J6" s="244" t="s">
        <v>11</v>
      </c>
      <c r="K6" s="242" t="s">
        <v>12</v>
      </c>
      <c r="L6" s="246" t="s">
        <v>13</v>
      </c>
      <c r="M6" s="244" t="s">
        <v>11</v>
      </c>
      <c r="N6" s="242" t="s">
        <v>12</v>
      </c>
      <c r="O6" s="246" t="s">
        <v>13</v>
      </c>
    </row>
    <row r="7" spans="1:17" ht="20.25">
      <c r="A7" s="248">
        <v>1</v>
      </c>
      <c r="B7" s="249">
        <v>43211600</v>
      </c>
      <c r="C7" s="256" t="s">
        <v>184</v>
      </c>
      <c r="D7" s="250">
        <v>2</v>
      </c>
      <c r="E7" s="251">
        <v>321</v>
      </c>
      <c r="F7" s="252">
        <f>D7*E7</f>
        <v>642</v>
      </c>
      <c r="G7" s="250">
        <v>5</v>
      </c>
      <c r="H7" s="251">
        <v>321</v>
      </c>
      <c r="I7" s="253">
        <f>G7*H7</f>
        <v>1605</v>
      </c>
      <c r="J7" s="250">
        <v>6</v>
      </c>
      <c r="K7" s="251">
        <v>321</v>
      </c>
      <c r="L7" s="253">
        <f>J7*K7</f>
        <v>1926</v>
      </c>
      <c r="M7" s="254">
        <f>D7+G7-J7</f>
        <v>1</v>
      </c>
      <c r="N7" s="255">
        <v>321</v>
      </c>
      <c r="O7" s="252">
        <f>M7*N7</f>
        <v>321</v>
      </c>
      <c r="P7" s="407">
        <f>(D7*E7)+(G7*H7)-(J7*K7)</f>
        <v>321</v>
      </c>
      <c r="Q7" s="407">
        <f>O7-P7</f>
        <v>0</v>
      </c>
    </row>
    <row r="8" spans="1:17" ht="20.25">
      <c r="A8" s="248">
        <v>2</v>
      </c>
      <c r="B8" s="249">
        <v>43211600</v>
      </c>
      <c r="C8" s="326" t="s">
        <v>185</v>
      </c>
      <c r="D8" s="254">
        <v>32</v>
      </c>
      <c r="E8" s="251">
        <v>74.9</v>
      </c>
      <c r="F8" s="252">
        <f>D8*E8</f>
        <v>2396.8</v>
      </c>
      <c r="G8" s="250">
        <v>0</v>
      </c>
      <c r="H8" s="251">
        <v>0</v>
      </c>
      <c r="I8" s="253">
        <f>G8*H8</f>
        <v>0</v>
      </c>
      <c r="J8" s="250">
        <v>0</v>
      </c>
      <c r="K8" s="251">
        <v>0</v>
      </c>
      <c r="L8" s="253">
        <f>J8*K8</f>
        <v>0</v>
      </c>
      <c r="M8" s="254">
        <f>D8+G8-J8</f>
        <v>32</v>
      </c>
      <c r="N8" s="255">
        <v>74.9</v>
      </c>
      <c r="O8" s="252">
        <f>M8*N8</f>
        <v>2396.8</v>
      </c>
      <c r="P8" s="407">
        <f aca="true" t="shared" si="0" ref="P8:P19">(D8*E8)+(G8*H8)-(J8*K8)</f>
        <v>2396.8</v>
      </c>
      <c r="Q8" s="407">
        <f aca="true" t="shared" si="1" ref="Q8:Q19">O8-P8</f>
        <v>0</v>
      </c>
    </row>
    <row r="9" spans="1:17" ht="20.25">
      <c r="A9" s="248">
        <v>3</v>
      </c>
      <c r="B9" s="249">
        <v>43211600</v>
      </c>
      <c r="C9" s="256" t="s">
        <v>186</v>
      </c>
      <c r="D9" s="250">
        <v>41</v>
      </c>
      <c r="E9" s="251">
        <v>17.12</v>
      </c>
      <c r="F9" s="252">
        <f>D9*E9</f>
        <v>701.9200000000001</v>
      </c>
      <c r="G9" s="250">
        <v>50</v>
      </c>
      <c r="H9" s="251">
        <v>17.12</v>
      </c>
      <c r="I9" s="253">
        <f>G9*H9</f>
        <v>856</v>
      </c>
      <c r="J9" s="250">
        <v>69</v>
      </c>
      <c r="K9" s="251">
        <v>17.12</v>
      </c>
      <c r="L9" s="253">
        <f>J9*K9</f>
        <v>1181.28</v>
      </c>
      <c r="M9" s="254">
        <f>D9+G9-J9</f>
        <v>22</v>
      </c>
      <c r="N9" s="255">
        <v>17.12</v>
      </c>
      <c r="O9" s="252">
        <f>M9*N9</f>
        <v>376.64000000000004</v>
      </c>
      <c r="P9" s="407">
        <f t="shared" si="0"/>
        <v>376.6400000000001</v>
      </c>
      <c r="Q9" s="407">
        <f t="shared" si="1"/>
        <v>0</v>
      </c>
    </row>
    <row r="10" spans="1:17" ht="20.25">
      <c r="A10" s="248">
        <v>4</v>
      </c>
      <c r="B10" s="249">
        <v>43211600</v>
      </c>
      <c r="C10" s="256" t="s">
        <v>322</v>
      </c>
      <c r="D10" s="254">
        <v>0</v>
      </c>
      <c r="E10" s="251">
        <v>0</v>
      </c>
      <c r="F10" s="252">
        <f>D10*E10</f>
        <v>0</v>
      </c>
      <c r="G10" s="250">
        <v>2</v>
      </c>
      <c r="H10" s="251">
        <v>406.6</v>
      </c>
      <c r="I10" s="253">
        <f>G10*H10</f>
        <v>813.2</v>
      </c>
      <c r="J10" s="250">
        <v>0</v>
      </c>
      <c r="K10" s="251">
        <v>0</v>
      </c>
      <c r="L10" s="253">
        <f>J10*K10</f>
        <v>0</v>
      </c>
      <c r="M10" s="254">
        <f>D10+G10-J10</f>
        <v>2</v>
      </c>
      <c r="N10" s="255">
        <v>406.6</v>
      </c>
      <c r="O10" s="252">
        <f>M10*N10</f>
        <v>813.2</v>
      </c>
      <c r="P10" s="407">
        <f t="shared" si="0"/>
        <v>813.2</v>
      </c>
      <c r="Q10" s="407">
        <f t="shared" si="1"/>
        <v>0</v>
      </c>
    </row>
    <row r="11" spans="1:17" ht="20.25">
      <c r="A11" s="248">
        <v>5</v>
      </c>
      <c r="B11" s="249">
        <v>43211600</v>
      </c>
      <c r="C11" s="256" t="s">
        <v>187</v>
      </c>
      <c r="D11" s="254">
        <v>2</v>
      </c>
      <c r="E11" s="251">
        <v>321</v>
      </c>
      <c r="F11" s="252">
        <f aca="true" t="shared" si="2" ref="F11:F19">D11*E11</f>
        <v>642</v>
      </c>
      <c r="G11" s="250">
        <v>0</v>
      </c>
      <c r="H11" s="251">
        <v>0</v>
      </c>
      <c r="I11" s="253">
        <f aca="true" t="shared" si="3" ref="I11:I19">G11*H11</f>
        <v>0</v>
      </c>
      <c r="J11" s="250">
        <v>2</v>
      </c>
      <c r="K11" s="251">
        <v>321</v>
      </c>
      <c r="L11" s="253">
        <f aca="true" t="shared" si="4" ref="L11:L19">J11*K11</f>
        <v>642</v>
      </c>
      <c r="M11" s="254">
        <f aca="true" t="shared" si="5" ref="M11:M19">D11+G11-J11</f>
        <v>0</v>
      </c>
      <c r="N11" s="255">
        <v>0</v>
      </c>
      <c r="O11" s="252">
        <f aca="true" t="shared" si="6" ref="O11:O19">M11*N11</f>
        <v>0</v>
      </c>
      <c r="P11" s="407">
        <f t="shared" si="0"/>
        <v>0</v>
      </c>
      <c r="Q11" s="407">
        <f t="shared" si="1"/>
        <v>0</v>
      </c>
    </row>
    <row r="12" spans="1:17" ht="20.25">
      <c r="A12" s="248">
        <v>5</v>
      </c>
      <c r="B12" s="249">
        <v>43211600</v>
      </c>
      <c r="C12" s="256" t="s">
        <v>187</v>
      </c>
      <c r="D12" s="254">
        <v>0</v>
      </c>
      <c r="E12" s="251">
        <v>0</v>
      </c>
      <c r="F12" s="252">
        <f t="shared" si="2"/>
        <v>0</v>
      </c>
      <c r="G12" s="250">
        <v>15</v>
      </c>
      <c r="H12" s="251">
        <v>278.2</v>
      </c>
      <c r="I12" s="253">
        <f t="shared" si="3"/>
        <v>4173</v>
      </c>
      <c r="J12" s="250">
        <v>15</v>
      </c>
      <c r="K12" s="251">
        <v>278.2</v>
      </c>
      <c r="L12" s="253">
        <f t="shared" si="4"/>
        <v>4173</v>
      </c>
      <c r="M12" s="254">
        <f t="shared" si="5"/>
        <v>0</v>
      </c>
      <c r="N12" s="255">
        <v>0</v>
      </c>
      <c r="O12" s="252">
        <f t="shared" si="6"/>
        <v>0</v>
      </c>
      <c r="P12" s="407">
        <f t="shared" si="0"/>
        <v>0</v>
      </c>
      <c r="Q12" s="407">
        <f t="shared" si="1"/>
        <v>0</v>
      </c>
    </row>
    <row r="13" spans="1:17" ht="20.25">
      <c r="A13" s="248">
        <v>6</v>
      </c>
      <c r="B13" s="249">
        <v>43211600</v>
      </c>
      <c r="C13" s="256" t="s">
        <v>188</v>
      </c>
      <c r="D13" s="250">
        <v>4</v>
      </c>
      <c r="E13" s="251">
        <v>2418.2</v>
      </c>
      <c r="F13" s="252">
        <f t="shared" si="2"/>
        <v>9672.8</v>
      </c>
      <c r="G13" s="250">
        <v>0</v>
      </c>
      <c r="H13" s="251">
        <v>0</v>
      </c>
      <c r="I13" s="253">
        <f t="shared" si="3"/>
        <v>0</v>
      </c>
      <c r="J13" s="250">
        <v>4</v>
      </c>
      <c r="K13" s="251">
        <v>2418.2</v>
      </c>
      <c r="L13" s="253">
        <f t="shared" si="4"/>
        <v>9672.8</v>
      </c>
      <c r="M13" s="254">
        <f t="shared" si="5"/>
        <v>0</v>
      </c>
      <c r="N13" s="255">
        <v>0</v>
      </c>
      <c r="O13" s="252">
        <f t="shared" si="6"/>
        <v>0</v>
      </c>
      <c r="P13" s="407">
        <f t="shared" si="0"/>
        <v>0</v>
      </c>
      <c r="Q13" s="407">
        <f t="shared" si="1"/>
        <v>0</v>
      </c>
    </row>
    <row r="14" spans="1:17" ht="20.25">
      <c r="A14" s="248">
        <v>7</v>
      </c>
      <c r="B14" s="249">
        <v>43211600</v>
      </c>
      <c r="C14" s="256" t="s">
        <v>189</v>
      </c>
      <c r="D14" s="254">
        <v>2</v>
      </c>
      <c r="E14" s="255">
        <v>5243</v>
      </c>
      <c r="F14" s="252">
        <f t="shared" si="2"/>
        <v>10486</v>
      </c>
      <c r="G14" s="250">
        <v>7</v>
      </c>
      <c r="H14" s="251">
        <v>5243</v>
      </c>
      <c r="I14" s="253">
        <f t="shared" si="3"/>
        <v>36701</v>
      </c>
      <c r="J14" s="250">
        <v>9</v>
      </c>
      <c r="K14" s="251">
        <v>5243</v>
      </c>
      <c r="L14" s="253">
        <f t="shared" si="4"/>
        <v>47187</v>
      </c>
      <c r="M14" s="254">
        <f t="shared" si="5"/>
        <v>0</v>
      </c>
      <c r="N14" s="255">
        <v>0</v>
      </c>
      <c r="O14" s="252">
        <f t="shared" si="6"/>
        <v>0</v>
      </c>
      <c r="P14" s="407">
        <f t="shared" si="0"/>
        <v>0</v>
      </c>
      <c r="Q14" s="407">
        <f t="shared" si="1"/>
        <v>0</v>
      </c>
    </row>
    <row r="15" spans="1:17" ht="20.25">
      <c r="A15" s="248">
        <v>7</v>
      </c>
      <c r="B15" s="249">
        <v>43211600</v>
      </c>
      <c r="C15" s="256" t="s">
        <v>189</v>
      </c>
      <c r="D15" s="254">
        <v>0</v>
      </c>
      <c r="E15" s="251">
        <v>0</v>
      </c>
      <c r="F15" s="252">
        <f t="shared" si="2"/>
        <v>0</v>
      </c>
      <c r="G15" s="250">
        <v>3</v>
      </c>
      <c r="H15" s="251">
        <v>5136</v>
      </c>
      <c r="I15" s="253">
        <f t="shared" si="3"/>
        <v>15408</v>
      </c>
      <c r="J15" s="250">
        <v>2</v>
      </c>
      <c r="K15" s="251">
        <v>5136</v>
      </c>
      <c r="L15" s="253">
        <f t="shared" si="4"/>
        <v>10272</v>
      </c>
      <c r="M15" s="254">
        <f t="shared" si="5"/>
        <v>1</v>
      </c>
      <c r="N15" s="255">
        <v>5136</v>
      </c>
      <c r="O15" s="252">
        <f t="shared" si="6"/>
        <v>5136</v>
      </c>
      <c r="P15" s="407">
        <f t="shared" si="0"/>
        <v>5136</v>
      </c>
      <c r="Q15" s="407">
        <f t="shared" si="1"/>
        <v>0</v>
      </c>
    </row>
    <row r="16" spans="1:17" ht="20.25">
      <c r="A16" s="248">
        <v>8</v>
      </c>
      <c r="B16" s="249">
        <v>43211600</v>
      </c>
      <c r="C16" s="256" t="s">
        <v>190</v>
      </c>
      <c r="D16" s="254">
        <v>0</v>
      </c>
      <c r="E16" s="251">
        <v>0</v>
      </c>
      <c r="F16" s="252">
        <f t="shared" si="2"/>
        <v>0</v>
      </c>
      <c r="G16" s="250">
        <v>16</v>
      </c>
      <c r="H16" s="251">
        <v>556.4</v>
      </c>
      <c r="I16" s="253">
        <f t="shared" si="3"/>
        <v>8902.4</v>
      </c>
      <c r="J16" s="250">
        <v>16</v>
      </c>
      <c r="K16" s="251">
        <v>556.4</v>
      </c>
      <c r="L16" s="253">
        <f t="shared" si="4"/>
        <v>8902.4</v>
      </c>
      <c r="M16" s="254">
        <f t="shared" si="5"/>
        <v>0</v>
      </c>
      <c r="N16" s="255">
        <v>0</v>
      </c>
      <c r="O16" s="252">
        <f t="shared" si="6"/>
        <v>0</v>
      </c>
      <c r="P16" s="407">
        <f t="shared" si="0"/>
        <v>0</v>
      </c>
      <c r="Q16" s="407">
        <f t="shared" si="1"/>
        <v>0</v>
      </c>
    </row>
    <row r="17" spans="1:17" ht="20.25">
      <c r="A17" s="248">
        <v>9</v>
      </c>
      <c r="B17" s="249">
        <v>43211600</v>
      </c>
      <c r="C17" s="256" t="s">
        <v>191</v>
      </c>
      <c r="D17" s="254">
        <v>0</v>
      </c>
      <c r="E17" s="251">
        <v>0</v>
      </c>
      <c r="F17" s="252">
        <f t="shared" si="2"/>
        <v>0</v>
      </c>
      <c r="G17" s="250">
        <v>2</v>
      </c>
      <c r="H17" s="251">
        <v>3413.3</v>
      </c>
      <c r="I17" s="253">
        <f t="shared" si="3"/>
        <v>6826.6</v>
      </c>
      <c r="J17" s="250">
        <v>2</v>
      </c>
      <c r="K17" s="251">
        <v>3413.3</v>
      </c>
      <c r="L17" s="253">
        <f t="shared" si="4"/>
        <v>6826.6</v>
      </c>
      <c r="M17" s="254">
        <f t="shared" si="5"/>
        <v>0</v>
      </c>
      <c r="N17" s="255">
        <v>0</v>
      </c>
      <c r="O17" s="252">
        <f t="shared" si="6"/>
        <v>0</v>
      </c>
      <c r="P17" s="407">
        <f t="shared" si="0"/>
        <v>0</v>
      </c>
      <c r="Q17" s="407">
        <f t="shared" si="1"/>
        <v>0</v>
      </c>
    </row>
    <row r="18" spans="1:17" ht="20.25">
      <c r="A18" s="248">
        <v>10</v>
      </c>
      <c r="B18" s="249">
        <v>43211600</v>
      </c>
      <c r="C18" s="256" t="s">
        <v>323</v>
      </c>
      <c r="D18" s="250">
        <v>0</v>
      </c>
      <c r="E18" s="251">
        <v>0</v>
      </c>
      <c r="F18" s="252">
        <f t="shared" si="2"/>
        <v>0</v>
      </c>
      <c r="G18" s="250">
        <v>1</v>
      </c>
      <c r="H18" s="251">
        <v>2675</v>
      </c>
      <c r="I18" s="253">
        <f t="shared" si="3"/>
        <v>2675</v>
      </c>
      <c r="J18" s="250">
        <v>1</v>
      </c>
      <c r="K18" s="251">
        <v>2675</v>
      </c>
      <c r="L18" s="253">
        <f t="shared" si="4"/>
        <v>2675</v>
      </c>
      <c r="M18" s="254">
        <f t="shared" si="5"/>
        <v>0</v>
      </c>
      <c r="N18" s="255">
        <v>0</v>
      </c>
      <c r="O18" s="252">
        <f t="shared" si="6"/>
        <v>0</v>
      </c>
      <c r="P18" s="407">
        <f t="shared" si="0"/>
        <v>0</v>
      </c>
      <c r="Q18" s="407">
        <f t="shared" si="1"/>
        <v>0</v>
      </c>
    </row>
    <row r="19" spans="1:17" ht="20.25">
      <c r="A19" s="248">
        <v>11</v>
      </c>
      <c r="B19" s="249">
        <v>43211600</v>
      </c>
      <c r="C19" s="256" t="s">
        <v>324</v>
      </c>
      <c r="D19" s="254">
        <v>0</v>
      </c>
      <c r="E19" s="255">
        <v>0</v>
      </c>
      <c r="F19" s="252">
        <f t="shared" si="2"/>
        <v>0</v>
      </c>
      <c r="G19" s="250">
        <v>100</v>
      </c>
      <c r="H19" s="251">
        <v>8.56</v>
      </c>
      <c r="I19" s="253">
        <f t="shared" si="3"/>
        <v>856</v>
      </c>
      <c r="J19" s="250">
        <v>100</v>
      </c>
      <c r="K19" s="251">
        <v>8.56</v>
      </c>
      <c r="L19" s="253">
        <f t="shared" si="4"/>
        <v>856</v>
      </c>
      <c r="M19" s="254">
        <f t="shared" si="5"/>
        <v>0</v>
      </c>
      <c r="N19" s="255">
        <v>0</v>
      </c>
      <c r="O19" s="252">
        <f t="shared" si="6"/>
        <v>0</v>
      </c>
      <c r="P19" s="407">
        <f t="shared" si="0"/>
        <v>0</v>
      </c>
      <c r="Q19" s="407">
        <f t="shared" si="1"/>
        <v>0</v>
      </c>
    </row>
    <row r="20" spans="1:15" ht="18">
      <c r="A20" s="248"/>
      <c r="B20" s="249"/>
      <c r="C20" s="256"/>
      <c r="D20" s="254"/>
      <c r="E20" s="255"/>
      <c r="F20" s="252"/>
      <c r="G20" s="250"/>
      <c r="H20" s="251"/>
      <c r="I20" s="253"/>
      <c r="J20" s="250"/>
      <c r="K20" s="251"/>
      <c r="L20" s="253"/>
      <c r="M20" s="254"/>
      <c r="N20" s="255"/>
      <c r="O20" s="252"/>
    </row>
    <row r="21" spans="1:15" ht="18" hidden="1">
      <c r="A21" s="248"/>
      <c r="B21" s="249"/>
      <c r="C21" s="256"/>
      <c r="D21" s="254"/>
      <c r="E21" s="255"/>
      <c r="F21" s="252"/>
      <c r="G21" s="250"/>
      <c r="H21" s="251"/>
      <c r="I21" s="253"/>
      <c r="J21" s="250"/>
      <c r="K21" s="251"/>
      <c r="L21" s="253"/>
      <c r="M21" s="254"/>
      <c r="N21" s="255"/>
      <c r="O21" s="252"/>
    </row>
    <row r="22" spans="1:15" ht="18">
      <c r="A22" s="248"/>
      <c r="B22" s="249"/>
      <c r="C22" s="256"/>
      <c r="D22" s="254"/>
      <c r="E22" s="255"/>
      <c r="F22" s="252"/>
      <c r="G22" s="250"/>
      <c r="H22" s="251"/>
      <c r="I22" s="253"/>
      <c r="J22" s="250"/>
      <c r="K22" s="251"/>
      <c r="L22" s="253"/>
      <c r="M22" s="254"/>
      <c r="N22" s="255"/>
      <c r="O22" s="252"/>
    </row>
    <row r="23" spans="1:15" ht="18">
      <c r="A23" s="248"/>
      <c r="B23" s="249"/>
      <c r="C23" s="256"/>
      <c r="D23" s="250"/>
      <c r="E23" s="251"/>
      <c r="F23" s="257"/>
      <c r="G23" s="250"/>
      <c r="H23" s="251"/>
      <c r="I23" s="253"/>
      <c r="J23" s="250"/>
      <c r="K23" s="251"/>
      <c r="L23" s="253"/>
      <c r="M23" s="254"/>
      <c r="N23" s="255"/>
      <c r="O23" s="252"/>
    </row>
    <row r="24" spans="1:15" ht="18">
      <c r="A24" s="248"/>
      <c r="B24" s="249"/>
      <c r="C24" s="256"/>
      <c r="D24" s="250"/>
      <c r="E24" s="251"/>
      <c r="F24" s="258">
        <f>SUM(F7:F23)</f>
        <v>24541.52</v>
      </c>
      <c r="G24" s="250"/>
      <c r="H24" s="251"/>
      <c r="I24" s="259">
        <f>SUM(I7:I23)</f>
        <v>78816.2</v>
      </c>
      <c r="J24" s="250"/>
      <c r="K24" s="251"/>
      <c r="L24" s="258">
        <f>SUM(L7:L23)</f>
        <v>94314.08</v>
      </c>
      <c r="M24" s="250"/>
      <c r="N24" s="251"/>
      <c r="O24" s="259">
        <f>SUM(O7:O23)</f>
        <v>9043.64</v>
      </c>
    </row>
    <row r="25" spans="1:15" ht="21.75" thickBot="1">
      <c r="A25" s="484" t="s">
        <v>183</v>
      </c>
      <c r="B25" s="485"/>
      <c r="C25" s="486"/>
      <c r="D25" s="396"/>
      <c r="E25" s="397"/>
      <c r="F25" s="398">
        <f>F24</f>
        <v>24541.52</v>
      </c>
      <c r="G25" s="396"/>
      <c r="H25" s="397"/>
      <c r="I25" s="399">
        <f>I24</f>
        <v>78816.2</v>
      </c>
      <c r="J25" s="396"/>
      <c r="K25" s="397"/>
      <c r="L25" s="400">
        <f>L24</f>
        <v>94314.08</v>
      </c>
      <c r="M25" s="396"/>
      <c r="N25" s="397"/>
      <c r="O25" s="399">
        <f>O24</f>
        <v>9043.64</v>
      </c>
    </row>
    <row r="26" spans="1:15" s="22" customFormat="1" ht="21.75" thickTop="1">
      <c r="A26" s="483"/>
      <c r="B26" s="483"/>
      <c r="C26" s="483"/>
      <c r="D26" s="42"/>
      <c r="E26" s="42"/>
      <c r="F26" s="43"/>
      <c r="G26" s="42"/>
      <c r="H26" s="42"/>
      <c r="I26" s="42"/>
      <c r="J26" s="42"/>
      <c r="K26" s="42"/>
      <c r="L26" s="44"/>
      <c r="M26" s="42"/>
      <c r="N26" s="42"/>
      <c r="O26" s="42"/>
    </row>
  </sheetData>
  <sheetProtection/>
  <mergeCells count="9">
    <mergeCell ref="M4:O4"/>
    <mergeCell ref="A1:O1"/>
    <mergeCell ref="A2:O2"/>
    <mergeCell ref="A3:O3"/>
    <mergeCell ref="A26:C26"/>
    <mergeCell ref="A25:C25"/>
    <mergeCell ref="D4:F4"/>
    <mergeCell ref="G4:I4"/>
    <mergeCell ref="J4:L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8"/>
  <sheetViews>
    <sheetView zoomScale="80" zoomScaleNormal="80" zoomScalePageLayoutView="0" workbookViewId="0" topLeftCell="A1">
      <selection activeCell="Q19" sqref="Q19"/>
    </sheetView>
  </sheetViews>
  <sheetFormatPr defaultColWidth="9.140625" defaultRowHeight="15"/>
  <cols>
    <col min="1" max="1" width="6.140625" style="0" customWidth="1"/>
    <col min="3" max="3" width="24.421875" style="0" customWidth="1"/>
    <col min="4" max="4" width="7.140625" style="0" customWidth="1"/>
    <col min="5" max="5" width="7.7109375" style="0" bestFit="1" customWidth="1"/>
    <col min="7" max="7" width="6.140625" style="0" customWidth="1"/>
    <col min="8" max="8" width="7.7109375" style="0" customWidth="1"/>
    <col min="10" max="10" width="6.57421875" style="0" customWidth="1"/>
    <col min="11" max="11" width="7.421875" style="0" customWidth="1"/>
    <col min="13" max="13" width="6.8515625" style="0" customWidth="1"/>
    <col min="14" max="14" width="7.7109375" style="0" customWidth="1"/>
  </cols>
  <sheetData>
    <row r="1" spans="1:15" ht="20.25">
      <c r="A1" s="487" t="s">
        <v>280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</row>
    <row r="2" spans="1:15" ht="20.25">
      <c r="A2" s="487" t="s">
        <v>0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</row>
    <row r="3" spans="1:15" ht="20.25">
      <c r="A3" s="456" t="s">
        <v>325</v>
      </c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</row>
    <row r="4" spans="1:15" ht="21">
      <c r="A4" s="289"/>
      <c r="B4" s="289" t="s">
        <v>1</v>
      </c>
      <c r="C4" s="290"/>
      <c r="D4" s="488" t="s">
        <v>2</v>
      </c>
      <c r="E4" s="489"/>
      <c r="F4" s="490"/>
      <c r="G4" s="489" t="s">
        <v>3</v>
      </c>
      <c r="H4" s="489"/>
      <c r="I4" s="489"/>
      <c r="J4" s="488" t="s">
        <v>4</v>
      </c>
      <c r="K4" s="489"/>
      <c r="L4" s="490"/>
      <c r="M4" s="488" t="s">
        <v>5</v>
      </c>
      <c r="N4" s="489"/>
      <c r="O4" s="490"/>
    </row>
    <row r="5" spans="1:15" ht="21">
      <c r="A5" s="291" t="s">
        <v>6</v>
      </c>
      <c r="B5" s="291" t="s">
        <v>7</v>
      </c>
      <c r="C5" s="292" t="s">
        <v>8</v>
      </c>
      <c r="D5" s="293" t="s">
        <v>9</v>
      </c>
      <c r="E5" s="294" t="s">
        <v>10</v>
      </c>
      <c r="F5" s="295" t="s">
        <v>9</v>
      </c>
      <c r="G5" s="296" t="s">
        <v>9</v>
      </c>
      <c r="H5" s="289" t="s">
        <v>10</v>
      </c>
      <c r="I5" s="297" t="s">
        <v>9</v>
      </c>
      <c r="J5" s="293" t="s">
        <v>9</v>
      </c>
      <c r="K5" s="289" t="s">
        <v>10</v>
      </c>
      <c r="L5" s="295" t="s">
        <v>9</v>
      </c>
      <c r="M5" s="293" t="s">
        <v>9</v>
      </c>
      <c r="N5" s="289" t="s">
        <v>10</v>
      </c>
      <c r="O5" s="295" t="s">
        <v>9</v>
      </c>
    </row>
    <row r="6" spans="1:15" ht="21">
      <c r="A6" s="298"/>
      <c r="B6" s="298"/>
      <c r="C6" s="299"/>
      <c r="D6" s="300" t="s">
        <v>11</v>
      </c>
      <c r="E6" s="301" t="s">
        <v>12</v>
      </c>
      <c r="F6" s="302" t="s">
        <v>13</v>
      </c>
      <c r="G6" s="303" t="s">
        <v>11</v>
      </c>
      <c r="H6" s="298" t="s">
        <v>12</v>
      </c>
      <c r="I6" s="304" t="s">
        <v>13</v>
      </c>
      <c r="J6" s="300" t="s">
        <v>11</v>
      </c>
      <c r="K6" s="298" t="s">
        <v>12</v>
      </c>
      <c r="L6" s="302" t="s">
        <v>13</v>
      </c>
      <c r="M6" s="300" t="s">
        <v>11</v>
      </c>
      <c r="N6" s="298" t="s">
        <v>12</v>
      </c>
      <c r="O6" s="302" t="s">
        <v>13</v>
      </c>
    </row>
    <row r="7" spans="1:15" ht="21">
      <c r="A7" s="305">
        <v>1</v>
      </c>
      <c r="B7" s="305">
        <v>39121700</v>
      </c>
      <c r="C7" s="314" t="s">
        <v>205</v>
      </c>
      <c r="D7" s="306">
        <v>2</v>
      </c>
      <c r="E7" s="307">
        <v>256.8</v>
      </c>
      <c r="F7" s="308">
        <f>D7*E7</f>
        <v>513.6</v>
      </c>
      <c r="G7" s="306">
        <v>7</v>
      </c>
      <c r="H7" s="307">
        <v>256.8</v>
      </c>
      <c r="I7" s="308">
        <f>G7*H7</f>
        <v>1797.6000000000001</v>
      </c>
      <c r="J7" s="306">
        <v>7</v>
      </c>
      <c r="K7" s="307">
        <v>256.8</v>
      </c>
      <c r="L7" s="308">
        <f>J7*K7</f>
        <v>1797.6000000000001</v>
      </c>
      <c r="M7" s="309">
        <f>D7+G7-J7</f>
        <v>2</v>
      </c>
      <c r="N7" s="307">
        <v>256.8</v>
      </c>
      <c r="O7" s="308">
        <f aca="true" t="shared" si="0" ref="O7:O13">M7*N7</f>
        <v>513.6</v>
      </c>
    </row>
    <row r="8" spans="1:15" ht="21">
      <c r="A8" s="305">
        <v>2</v>
      </c>
      <c r="B8" s="305">
        <v>39121700</v>
      </c>
      <c r="C8" s="328" t="s">
        <v>206</v>
      </c>
      <c r="D8" s="306">
        <v>3</v>
      </c>
      <c r="E8" s="307">
        <v>481.5</v>
      </c>
      <c r="F8" s="308">
        <f aca="true" t="shared" si="1" ref="F8:F13">D8*E8</f>
        <v>1444.5</v>
      </c>
      <c r="G8" s="306">
        <v>3</v>
      </c>
      <c r="H8" s="307">
        <v>481.5</v>
      </c>
      <c r="I8" s="308">
        <f aca="true" t="shared" si="2" ref="I8:I13">G8*H8</f>
        <v>1444.5</v>
      </c>
      <c r="J8" s="306">
        <v>5</v>
      </c>
      <c r="K8" s="307">
        <v>481.5</v>
      </c>
      <c r="L8" s="308">
        <f aca="true" t="shared" si="3" ref="L8:L13">J8*K8</f>
        <v>2407.5</v>
      </c>
      <c r="M8" s="309">
        <f aca="true" t="shared" si="4" ref="M8:M13">D8+G8-J8</f>
        <v>1</v>
      </c>
      <c r="N8" s="307">
        <v>481.5</v>
      </c>
      <c r="O8" s="308">
        <f t="shared" si="0"/>
        <v>481.5</v>
      </c>
    </row>
    <row r="9" spans="1:15" ht="21">
      <c r="A9" s="305">
        <v>3</v>
      </c>
      <c r="B9" s="305">
        <v>39121700</v>
      </c>
      <c r="C9" s="314" t="s">
        <v>207</v>
      </c>
      <c r="D9" s="306">
        <v>4</v>
      </c>
      <c r="E9" s="307">
        <v>32.1</v>
      </c>
      <c r="F9" s="308">
        <f t="shared" si="1"/>
        <v>128.4</v>
      </c>
      <c r="G9" s="306">
        <v>0</v>
      </c>
      <c r="H9" s="307">
        <v>0</v>
      </c>
      <c r="I9" s="308">
        <f t="shared" si="2"/>
        <v>0</v>
      </c>
      <c r="J9" s="306">
        <v>4</v>
      </c>
      <c r="K9" s="307">
        <v>32.1</v>
      </c>
      <c r="L9" s="308">
        <f t="shared" si="3"/>
        <v>128.4</v>
      </c>
      <c r="M9" s="309">
        <f t="shared" si="4"/>
        <v>0</v>
      </c>
      <c r="N9" s="307">
        <v>0</v>
      </c>
      <c r="O9" s="308">
        <f t="shared" si="0"/>
        <v>0</v>
      </c>
    </row>
    <row r="10" spans="1:15" ht="21">
      <c r="A10" s="305">
        <v>3</v>
      </c>
      <c r="B10" s="305">
        <v>39121700</v>
      </c>
      <c r="C10" s="314" t="s">
        <v>320</v>
      </c>
      <c r="D10" s="306">
        <v>0</v>
      </c>
      <c r="E10" s="307">
        <v>0</v>
      </c>
      <c r="F10" s="308">
        <f t="shared" si="1"/>
        <v>0</v>
      </c>
      <c r="G10" s="306">
        <v>5</v>
      </c>
      <c r="H10" s="307">
        <v>160.5</v>
      </c>
      <c r="I10" s="308">
        <f t="shared" si="2"/>
        <v>802.5</v>
      </c>
      <c r="J10" s="306">
        <v>4</v>
      </c>
      <c r="K10" s="307">
        <v>160.5</v>
      </c>
      <c r="L10" s="308">
        <f t="shared" si="3"/>
        <v>642</v>
      </c>
      <c r="M10" s="309">
        <f t="shared" si="4"/>
        <v>1</v>
      </c>
      <c r="N10" s="307">
        <v>160.5</v>
      </c>
      <c r="O10" s="308">
        <f t="shared" si="0"/>
        <v>160.5</v>
      </c>
    </row>
    <row r="11" spans="1:15" ht="21">
      <c r="A11" s="305">
        <v>4</v>
      </c>
      <c r="B11" s="305">
        <v>39121700</v>
      </c>
      <c r="C11" s="314" t="s">
        <v>208</v>
      </c>
      <c r="D11" s="306">
        <v>36</v>
      </c>
      <c r="E11" s="307">
        <v>40.66</v>
      </c>
      <c r="F11" s="308">
        <f t="shared" si="1"/>
        <v>1463.7599999999998</v>
      </c>
      <c r="G11" s="306">
        <v>0</v>
      </c>
      <c r="H11" s="307">
        <v>0</v>
      </c>
      <c r="I11" s="308">
        <f t="shared" si="2"/>
        <v>0</v>
      </c>
      <c r="J11" s="306">
        <v>36</v>
      </c>
      <c r="K11" s="307">
        <v>40.66</v>
      </c>
      <c r="L11" s="308">
        <f t="shared" si="3"/>
        <v>1463.7599999999998</v>
      </c>
      <c r="M11" s="309">
        <f t="shared" si="4"/>
        <v>0</v>
      </c>
      <c r="N11" s="307">
        <v>0</v>
      </c>
      <c r="O11" s="308">
        <f t="shared" si="0"/>
        <v>0</v>
      </c>
    </row>
    <row r="12" spans="1:15" ht="21">
      <c r="A12" s="305">
        <v>4</v>
      </c>
      <c r="B12" s="305">
        <v>39121700</v>
      </c>
      <c r="C12" s="314" t="s">
        <v>208</v>
      </c>
      <c r="D12" s="306">
        <v>0</v>
      </c>
      <c r="E12" s="307">
        <v>0</v>
      </c>
      <c r="F12" s="308">
        <f t="shared" si="1"/>
        <v>0</v>
      </c>
      <c r="G12" s="306">
        <v>60</v>
      </c>
      <c r="H12" s="307">
        <v>41.73</v>
      </c>
      <c r="I12" s="308">
        <f t="shared" si="2"/>
        <v>2503.7999999999997</v>
      </c>
      <c r="J12" s="306">
        <v>9</v>
      </c>
      <c r="K12" s="307">
        <v>41.73</v>
      </c>
      <c r="L12" s="308">
        <f t="shared" si="3"/>
        <v>375.57</v>
      </c>
      <c r="M12" s="309">
        <f t="shared" si="4"/>
        <v>51</v>
      </c>
      <c r="N12" s="307">
        <v>41.73</v>
      </c>
      <c r="O12" s="308">
        <f t="shared" si="0"/>
        <v>2128.23</v>
      </c>
    </row>
    <row r="13" spans="1:15" ht="21">
      <c r="A13" s="305">
        <v>5</v>
      </c>
      <c r="B13" s="305">
        <v>39121700</v>
      </c>
      <c r="C13" s="312" t="s">
        <v>209</v>
      </c>
      <c r="D13" s="310">
        <v>32</v>
      </c>
      <c r="E13" s="311">
        <v>53.5</v>
      </c>
      <c r="F13" s="308">
        <f t="shared" si="1"/>
        <v>1712</v>
      </c>
      <c r="G13" s="306">
        <v>0</v>
      </c>
      <c r="H13" s="307">
        <v>0</v>
      </c>
      <c r="I13" s="308">
        <f t="shared" si="2"/>
        <v>0</v>
      </c>
      <c r="J13" s="306">
        <v>1</v>
      </c>
      <c r="K13" s="307">
        <v>53.5</v>
      </c>
      <c r="L13" s="308">
        <f t="shared" si="3"/>
        <v>53.5</v>
      </c>
      <c r="M13" s="309">
        <f t="shared" si="4"/>
        <v>31</v>
      </c>
      <c r="N13" s="307">
        <v>53.5</v>
      </c>
      <c r="O13" s="308">
        <f t="shared" si="0"/>
        <v>1658.5</v>
      </c>
    </row>
    <row r="14" spans="1:15" ht="21">
      <c r="A14" s="305"/>
      <c r="B14" s="305"/>
      <c r="C14" s="312"/>
      <c r="D14" s="310"/>
      <c r="E14" s="311"/>
      <c r="F14" s="308"/>
      <c r="G14" s="306"/>
      <c r="H14" s="307"/>
      <c r="I14" s="308"/>
      <c r="J14" s="306"/>
      <c r="K14" s="307"/>
      <c r="L14" s="308"/>
      <c r="M14" s="306"/>
      <c r="N14" s="307"/>
      <c r="O14" s="308"/>
    </row>
    <row r="15" spans="1:15" ht="21">
      <c r="A15" s="305"/>
      <c r="B15" s="305"/>
      <c r="C15" s="312"/>
      <c r="D15" s="310"/>
      <c r="E15" s="311"/>
      <c r="F15" s="313"/>
      <c r="G15" s="306"/>
      <c r="H15" s="307"/>
      <c r="I15" s="308"/>
      <c r="J15" s="306"/>
      <c r="K15" s="307"/>
      <c r="L15" s="308"/>
      <c r="M15" s="306"/>
      <c r="N15" s="307"/>
      <c r="O15" s="308"/>
    </row>
    <row r="16" spans="1:15" ht="21">
      <c r="A16" s="305"/>
      <c r="B16" s="305"/>
      <c r="C16" s="314"/>
      <c r="D16" s="306"/>
      <c r="E16" s="307"/>
      <c r="F16" s="308"/>
      <c r="G16" s="306"/>
      <c r="H16" s="307"/>
      <c r="I16" s="308"/>
      <c r="J16" s="306"/>
      <c r="K16" s="307"/>
      <c r="L16" s="308"/>
      <c r="M16" s="306"/>
      <c r="N16" s="307"/>
      <c r="O16" s="308"/>
    </row>
    <row r="17" spans="1:15" ht="21">
      <c r="A17" s="315"/>
      <c r="B17" s="315"/>
      <c r="C17" s="312"/>
      <c r="D17" s="310"/>
      <c r="E17" s="311"/>
      <c r="F17" s="316">
        <f>SUM(F7:F16)</f>
        <v>5262.26</v>
      </c>
      <c r="G17" s="310"/>
      <c r="H17" s="311"/>
      <c r="I17" s="316">
        <f>SUM(I7:I16)</f>
        <v>6548.4</v>
      </c>
      <c r="J17" s="310"/>
      <c r="K17" s="311"/>
      <c r="L17" s="316">
        <f>SUM(L7:L16)</f>
        <v>6868.33</v>
      </c>
      <c r="M17" s="310"/>
      <c r="N17" s="311"/>
      <c r="O17" s="316">
        <f>SUM(O7:O16)</f>
        <v>4942.33</v>
      </c>
    </row>
    <row r="18" spans="1:15" ht="21.75" thickBot="1">
      <c r="A18" s="317"/>
      <c r="B18" s="317"/>
      <c r="C18" s="318" t="s">
        <v>183</v>
      </c>
      <c r="D18" s="319"/>
      <c r="E18" s="320"/>
      <c r="F18" s="402">
        <f>F17</f>
        <v>5262.26</v>
      </c>
      <c r="G18" s="321"/>
      <c r="H18" s="322"/>
      <c r="I18" s="403">
        <f>I17</f>
        <v>6548.4</v>
      </c>
      <c r="J18" s="321"/>
      <c r="K18" s="322"/>
      <c r="L18" s="403">
        <f>L17</f>
        <v>6868.33</v>
      </c>
      <c r="M18" s="323"/>
      <c r="N18" s="322"/>
      <c r="O18" s="403">
        <f>F18+I18-L18</f>
        <v>4942.33</v>
      </c>
    </row>
  </sheetData>
  <sheetProtection/>
  <mergeCells count="7">
    <mergeCell ref="A1:O1"/>
    <mergeCell ref="A2:O2"/>
    <mergeCell ref="A3:O3"/>
    <mergeCell ref="D4:F4"/>
    <mergeCell ref="G4:I4"/>
    <mergeCell ref="J4:L4"/>
    <mergeCell ref="M4:O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4"/>
  <sheetViews>
    <sheetView zoomScale="90" zoomScaleNormal="90" zoomScalePageLayoutView="0" workbookViewId="0" topLeftCell="A1">
      <selection activeCell="A3" sqref="A3:O3"/>
    </sheetView>
  </sheetViews>
  <sheetFormatPr defaultColWidth="9.140625" defaultRowHeight="15"/>
  <cols>
    <col min="1" max="1" width="4.8515625" style="0" customWidth="1"/>
    <col min="2" max="2" width="7.57421875" style="0" customWidth="1"/>
    <col min="3" max="3" width="38.421875" style="0" customWidth="1"/>
    <col min="4" max="4" width="6.421875" style="0" customWidth="1"/>
    <col min="5" max="5" width="8.00390625" style="0" customWidth="1"/>
    <col min="6" max="6" width="6.421875" style="0" customWidth="1"/>
    <col min="7" max="7" width="5.7109375" style="0" customWidth="1"/>
    <col min="8" max="8" width="8.00390625" style="0" customWidth="1"/>
    <col min="9" max="9" width="6.7109375" style="0" customWidth="1"/>
    <col min="10" max="10" width="6.421875" style="0" customWidth="1"/>
    <col min="11" max="11" width="7.140625" style="0" customWidth="1"/>
    <col min="12" max="12" width="6.421875" style="0" customWidth="1"/>
    <col min="13" max="13" width="7.00390625" style="0" customWidth="1"/>
    <col min="14" max="14" width="7.140625" style="0" customWidth="1"/>
    <col min="15" max="15" width="6.57421875" style="0" customWidth="1"/>
  </cols>
  <sheetData>
    <row r="1" spans="1:15" ht="20.25">
      <c r="A1" s="491" t="s">
        <v>210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</row>
    <row r="2" spans="1:15" ht="20.25">
      <c r="A2" s="491" t="s">
        <v>0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</row>
    <row r="3" spans="1:15" ht="21" thickBot="1">
      <c r="A3" s="456" t="s">
        <v>325</v>
      </c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</row>
    <row r="4" spans="1:15" ht="16.5">
      <c r="A4" s="160"/>
      <c r="B4" s="160" t="s">
        <v>1</v>
      </c>
      <c r="C4" s="161"/>
      <c r="D4" s="492" t="s">
        <v>2</v>
      </c>
      <c r="E4" s="493"/>
      <c r="F4" s="494"/>
      <c r="G4" s="493" t="s">
        <v>3</v>
      </c>
      <c r="H4" s="493"/>
      <c r="I4" s="493"/>
      <c r="J4" s="492" t="s">
        <v>4</v>
      </c>
      <c r="K4" s="493"/>
      <c r="L4" s="494"/>
      <c r="M4" s="492" t="s">
        <v>5</v>
      </c>
      <c r="N4" s="493"/>
      <c r="O4" s="494"/>
    </row>
    <row r="5" spans="1:15" ht="16.5">
      <c r="A5" s="162" t="s">
        <v>6</v>
      </c>
      <c r="B5" s="162" t="s">
        <v>7</v>
      </c>
      <c r="C5" s="163" t="s">
        <v>8</v>
      </c>
      <c r="D5" s="164" t="s">
        <v>9</v>
      </c>
      <c r="E5" s="165" t="s">
        <v>10</v>
      </c>
      <c r="F5" s="166" t="s">
        <v>9</v>
      </c>
      <c r="G5" s="167" t="s">
        <v>9</v>
      </c>
      <c r="H5" s="160" t="s">
        <v>10</v>
      </c>
      <c r="I5" s="168" t="s">
        <v>9</v>
      </c>
      <c r="J5" s="164" t="s">
        <v>9</v>
      </c>
      <c r="K5" s="160" t="s">
        <v>10</v>
      </c>
      <c r="L5" s="166" t="s">
        <v>9</v>
      </c>
      <c r="M5" s="164" t="s">
        <v>9</v>
      </c>
      <c r="N5" s="160" t="s">
        <v>10</v>
      </c>
      <c r="O5" s="166" t="s">
        <v>9</v>
      </c>
    </row>
    <row r="6" spans="1:15" ht="16.5">
      <c r="A6" s="169"/>
      <c r="B6" s="169"/>
      <c r="C6" s="170"/>
      <c r="D6" s="171" t="s">
        <v>11</v>
      </c>
      <c r="E6" s="172" t="s">
        <v>12</v>
      </c>
      <c r="F6" s="173" t="s">
        <v>13</v>
      </c>
      <c r="G6" s="174" t="s">
        <v>11</v>
      </c>
      <c r="H6" s="169" t="s">
        <v>12</v>
      </c>
      <c r="I6" s="175" t="s">
        <v>13</v>
      </c>
      <c r="J6" s="171" t="s">
        <v>11</v>
      </c>
      <c r="K6" s="169" t="s">
        <v>12</v>
      </c>
      <c r="L6" s="173" t="s">
        <v>13</v>
      </c>
      <c r="M6" s="171" t="s">
        <v>11</v>
      </c>
      <c r="N6" s="169" t="s">
        <v>12</v>
      </c>
      <c r="O6" s="173" t="s">
        <v>13</v>
      </c>
    </row>
    <row r="7" spans="1:15" ht="16.5">
      <c r="A7" s="162"/>
      <c r="B7" s="162"/>
      <c r="C7" s="176" t="s">
        <v>14</v>
      </c>
      <c r="D7" s="181"/>
      <c r="E7" s="177"/>
      <c r="F7" s="178"/>
      <c r="G7" s="179"/>
      <c r="H7" s="162"/>
      <c r="I7" s="180"/>
      <c r="J7" s="213"/>
      <c r="K7" s="162"/>
      <c r="L7" s="178"/>
      <c r="M7" s="181"/>
      <c r="N7" s="162"/>
      <c r="O7" s="178"/>
    </row>
    <row r="8" spans="1:15" ht="16.5">
      <c r="A8" s="182">
        <v>1</v>
      </c>
      <c r="B8" s="182">
        <v>44120000</v>
      </c>
      <c r="C8" s="324" t="s">
        <v>211</v>
      </c>
      <c r="D8" s="184">
        <v>6</v>
      </c>
      <c r="E8" s="185">
        <v>0</v>
      </c>
      <c r="F8" s="186">
        <v>0</v>
      </c>
      <c r="G8" s="187">
        <v>0</v>
      </c>
      <c r="H8" s="185">
        <v>0</v>
      </c>
      <c r="I8" s="186">
        <v>0</v>
      </c>
      <c r="J8" s="214"/>
      <c r="K8" s="185">
        <v>0</v>
      </c>
      <c r="L8" s="186">
        <v>0</v>
      </c>
      <c r="M8" s="184">
        <f aca="true" t="shared" si="0" ref="M8:M32">D8-J8</f>
        <v>6</v>
      </c>
      <c r="N8" s="185">
        <v>0</v>
      </c>
      <c r="O8" s="186">
        <v>0</v>
      </c>
    </row>
    <row r="9" spans="1:15" ht="16.5">
      <c r="A9" s="182">
        <v>2</v>
      </c>
      <c r="B9" s="182">
        <v>44120000</v>
      </c>
      <c r="C9" s="324" t="s">
        <v>212</v>
      </c>
      <c r="D9" s="184">
        <v>26</v>
      </c>
      <c r="E9" s="185">
        <v>0</v>
      </c>
      <c r="F9" s="186">
        <v>0</v>
      </c>
      <c r="G9" s="187">
        <v>0</v>
      </c>
      <c r="H9" s="185">
        <v>0</v>
      </c>
      <c r="I9" s="186">
        <v>0</v>
      </c>
      <c r="J9" s="214"/>
      <c r="K9" s="185">
        <v>0</v>
      </c>
      <c r="L9" s="186">
        <v>0</v>
      </c>
      <c r="M9" s="184">
        <f t="shared" si="0"/>
        <v>26</v>
      </c>
      <c r="N9" s="185">
        <v>0</v>
      </c>
      <c r="O9" s="186">
        <v>0</v>
      </c>
    </row>
    <row r="10" spans="1:15" ht="16.5">
      <c r="A10" s="182">
        <v>3</v>
      </c>
      <c r="B10" s="182">
        <v>44120000</v>
      </c>
      <c r="C10" s="324" t="s">
        <v>213</v>
      </c>
      <c r="D10" s="184">
        <v>11</v>
      </c>
      <c r="E10" s="185">
        <v>0</v>
      </c>
      <c r="F10" s="186">
        <v>0</v>
      </c>
      <c r="G10" s="187">
        <v>0</v>
      </c>
      <c r="H10" s="185">
        <v>0</v>
      </c>
      <c r="I10" s="186">
        <v>0</v>
      </c>
      <c r="J10" s="214"/>
      <c r="K10" s="185">
        <v>0</v>
      </c>
      <c r="L10" s="186">
        <v>0</v>
      </c>
      <c r="M10" s="184">
        <f t="shared" si="0"/>
        <v>11</v>
      </c>
      <c r="N10" s="185">
        <v>0</v>
      </c>
      <c r="O10" s="186">
        <v>0</v>
      </c>
    </row>
    <row r="11" spans="1:15" ht="16.5">
      <c r="A11" s="201">
        <v>4</v>
      </c>
      <c r="B11" s="182">
        <v>44120000</v>
      </c>
      <c r="C11" s="324" t="s">
        <v>214</v>
      </c>
      <c r="D11" s="184">
        <v>126</v>
      </c>
      <c r="E11" s="185">
        <v>0</v>
      </c>
      <c r="F11" s="186">
        <v>0</v>
      </c>
      <c r="G11" s="187">
        <v>0</v>
      </c>
      <c r="H11" s="185">
        <v>0</v>
      </c>
      <c r="I11" s="186">
        <v>0</v>
      </c>
      <c r="J11" s="215">
        <v>11</v>
      </c>
      <c r="K11" s="185">
        <v>0</v>
      </c>
      <c r="L11" s="186">
        <v>0</v>
      </c>
      <c r="M11" s="184">
        <f t="shared" si="0"/>
        <v>115</v>
      </c>
      <c r="N11" s="185">
        <v>0</v>
      </c>
      <c r="O11" s="186">
        <v>0</v>
      </c>
    </row>
    <row r="12" spans="1:15" ht="16.5">
      <c r="A12" s="182">
        <v>5</v>
      </c>
      <c r="B12" s="182">
        <v>44120000</v>
      </c>
      <c r="C12" s="324" t="s">
        <v>215</v>
      </c>
      <c r="D12" s="184">
        <v>2</v>
      </c>
      <c r="E12" s="185">
        <v>0</v>
      </c>
      <c r="F12" s="186">
        <v>0</v>
      </c>
      <c r="G12" s="187">
        <v>0</v>
      </c>
      <c r="H12" s="185">
        <v>0</v>
      </c>
      <c r="I12" s="186">
        <v>0</v>
      </c>
      <c r="J12" s="214"/>
      <c r="K12" s="185">
        <v>0</v>
      </c>
      <c r="L12" s="186">
        <v>0</v>
      </c>
      <c r="M12" s="184">
        <f t="shared" si="0"/>
        <v>2</v>
      </c>
      <c r="N12" s="185">
        <v>0</v>
      </c>
      <c r="O12" s="186">
        <v>0</v>
      </c>
    </row>
    <row r="13" spans="1:15" ht="16.5">
      <c r="A13" s="182">
        <v>6</v>
      </c>
      <c r="B13" s="182">
        <v>44120000</v>
      </c>
      <c r="C13" s="324" t="s">
        <v>283</v>
      </c>
      <c r="D13" s="184">
        <v>9</v>
      </c>
      <c r="E13" s="185">
        <v>0</v>
      </c>
      <c r="F13" s="186">
        <v>0</v>
      </c>
      <c r="G13" s="188">
        <v>0</v>
      </c>
      <c r="H13" s="185">
        <v>0</v>
      </c>
      <c r="I13" s="186">
        <v>0</v>
      </c>
      <c r="J13" s="215"/>
      <c r="K13" s="185">
        <v>0</v>
      </c>
      <c r="L13" s="186">
        <v>0</v>
      </c>
      <c r="M13" s="184">
        <f t="shared" si="0"/>
        <v>9</v>
      </c>
      <c r="N13" s="185">
        <v>0</v>
      </c>
      <c r="O13" s="186">
        <v>0</v>
      </c>
    </row>
    <row r="14" spans="1:15" ht="16.5">
      <c r="A14" s="182">
        <v>7</v>
      </c>
      <c r="B14" s="182">
        <v>44120000</v>
      </c>
      <c r="C14" s="324" t="s">
        <v>216</v>
      </c>
      <c r="D14" s="184">
        <v>1</v>
      </c>
      <c r="E14" s="185">
        <v>0</v>
      </c>
      <c r="F14" s="186">
        <v>0</v>
      </c>
      <c r="G14" s="188">
        <v>0</v>
      </c>
      <c r="H14" s="185">
        <v>0</v>
      </c>
      <c r="I14" s="186">
        <v>0</v>
      </c>
      <c r="J14" s="215"/>
      <c r="K14" s="185">
        <v>0</v>
      </c>
      <c r="L14" s="186">
        <v>0</v>
      </c>
      <c r="M14" s="184">
        <f t="shared" si="0"/>
        <v>1</v>
      </c>
      <c r="N14" s="185">
        <v>0</v>
      </c>
      <c r="O14" s="186">
        <v>0</v>
      </c>
    </row>
    <row r="15" spans="1:15" ht="16.5">
      <c r="A15" s="182">
        <v>8</v>
      </c>
      <c r="B15" s="182">
        <v>44120000</v>
      </c>
      <c r="C15" s="324" t="s">
        <v>217</v>
      </c>
      <c r="D15" s="184">
        <v>1</v>
      </c>
      <c r="E15" s="185">
        <v>0</v>
      </c>
      <c r="F15" s="186">
        <v>0</v>
      </c>
      <c r="G15" s="188">
        <v>0</v>
      </c>
      <c r="H15" s="185">
        <v>0</v>
      </c>
      <c r="I15" s="186">
        <v>0</v>
      </c>
      <c r="J15" s="215"/>
      <c r="K15" s="185">
        <v>0</v>
      </c>
      <c r="L15" s="186">
        <v>0</v>
      </c>
      <c r="M15" s="184">
        <f t="shared" si="0"/>
        <v>1</v>
      </c>
      <c r="N15" s="185">
        <v>0</v>
      </c>
      <c r="O15" s="186">
        <v>0</v>
      </c>
    </row>
    <row r="16" spans="1:15" ht="16.5">
      <c r="A16" s="182">
        <v>9</v>
      </c>
      <c r="B16" s="182">
        <v>44120000</v>
      </c>
      <c r="C16" s="324" t="s">
        <v>218</v>
      </c>
      <c r="D16" s="184">
        <v>26</v>
      </c>
      <c r="E16" s="185">
        <v>0</v>
      </c>
      <c r="F16" s="186">
        <v>0</v>
      </c>
      <c r="G16" s="188">
        <v>0</v>
      </c>
      <c r="H16" s="185">
        <v>0</v>
      </c>
      <c r="I16" s="186">
        <v>0</v>
      </c>
      <c r="J16" s="215"/>
      <c r="K16" s="185">
        <v>0</v>
      </c>
      <c r="L16" s="186">
        <v>0</v>
      </c>
      <c r="M16" s="184">
        <f t="shared" si="0"/>
        <v>26</v>
      </c>
      <c r="N16" s="185">
        <v>0</v>
      </c>
      <c r="O16" s="186">
        <v>0</v>
      </c>
    </row>
    <row r="17" spans="1:15" ht="16.5">
      <c r="A17" s="182">
        <v>10</v>
      </c>
      <c r="B17" s="182">
        <v>44120000</v>
      </c>
      <c r="C17" s="324" t="s">
        <v>219</v>
      </c>
      <c r="D17" s="184">
        <v>11</v>
      </c>
      <c r="E17" s="185">
        <v>0</v>
      </c>
      <c r="F17" s="186">
        <v>0</v>
      </c>
      <c r="G17" s="188">
        <v>0</v>
      </c>
      <c r="H17" s="185">
        <v>0</v>
      </c>
      <c r="I17" s="186">
        <v>0</v>
      </c>
      <c r="J17" s="215"/>
      <c r="K17" s="185">
        <v>0</v>
      </c>
      <c r="L17" s="186">
        <v>0</v>
      </c>
      <c r="M17" s="184">
        <f t="shared" si="0"/>
        <v>11</v>
      </c>
      <c r="N17" s="185">
        <v>0</v>
      </c>
      <c r="O17" s="186">
        <v>0</v>
      </c>
    </row>
    <row r="18" spans="1:15" ht="16.5">
      <c r="A18" s="182">
        <v>11</v>
      </c>
      <c r="B18" s="182">
        <v>44120000</v>
      </c>
      <c r="C18" s="324" t="s">
        <v>220</v>
      </c>
      <c r="D18" s="184">
        <v>718</v>
      </c>
      <c r="E18" s="185">
        <v>0</v>
      </c>
      <c r="F18" s="186">
        <v>0</v>
      </c>
      <c r="G18" s="188">
        <v>0</v>
      </c>
      <c r="H18" s="185">
        <v>0</v>
      </c>
      <c r="I18" s="186">
        <v>0</v>
      </c>
      <c r="J18" s="215"/>
      <c r="K18" s="185">
        <v>0</v>
      </c>
      <c r="L18" s="186">
        <v>0</v>
      </c>
      <c r="M18" s="184">
        <f t="shared" si="0"/>
        <v>718</v>
      </c>
      <c r="N18" s="185">
        <v>0</v>
      </c>
      <c r="O18" s="186">
        <v>0</v>
      </c>
    </row>
    <row r="19" spans="1:15" ht="16.5">
      <c r="A19" s="182">
        <v>12</v>
      </c>
      <c r="B19" s="182">
        <v>44120000</v>
      </c>
      <c r="C19" s="324" t="s">
        <v>221</v>
      </c>
      <c r="D19" s="184">
        <v>2</v>
      </c>
      <c r="E19" s="185">
        <v>0</v>
      </c>
      <c r="F19" s="186">
        <v>0</v>
      </c>
      <c r="G19" s="188">
        <v>0</v>
      </c>
      <c r="H19" s="185">
        <v>0</v>
      </c>
      <c r="I19" s="186">
        <v>0</v>
      </c>
      <c r="J19" s="215"/>
      <c r="K19" s="185">
        <v>0</v>
      </c>
      <c r="L19" s="186">
        <v>0</v>
      </c>
      <c r="M19" s="184">
        <f t="shared" si="0"/>
        <v>2</v>
      </c>
      <c r="N19" s="185">
        <v>0</v>
      </c>
      <c r="O19" s="186">
        <v>0</v>
      </c>
    </row>
    <row r="20" spans="1:15" ht="16.5">
      <c r="A20" s="182">
        <v>13</v>
      </c>
      <c r="B20" s="182">
        <v>44120000</v>
      </c>
      <c r="C20" s="324" t="s">
        <v>222</v>
      </c>
      <c r="D20" s="184">
        <v>2</v>
      </c>
      <c r="E20" s="185">
        <v>0</v>
      </c>
      <c r="F20" s="186">
        <v>0</v>
      </c>
      <c r="G20" s="188">
        <v>0</v>
      </c>
      <c r="H20" s="185">
        <v>0</v>
      </c>
      <c r="I20" s="186">
        <v>0</v>
      </c>
      <c r="J20" s="215"/>
      <c r="K20" s="185">
        <v>0</v>
      </c>
      <c r="L20" s="186">
        <v>0</v>
      </c>
      <c r="M20" s="184">
        <f t="shared" si="0"/>
        <v>2</v>
      </c>
      <c r="N20" s="185">
        <v>0</v>
      </c>
      <c r="O20" s="186">
        <v>0</v>
      </c>
    </row>
    <row r="21" spans="1:15" ht="16.5">
      <c r="A21" s="182">
        <v>14</v>
      </c>
      <c r="B21" s="182">
        <v>44120000</v>
      </c>
      <c r="C21" s="324" t="s">
        <v>223</v>
      </c>
      <c r="D21" s="184">
        <v>1</v>
      </c>
      <c r="E21" s="185">
        <v>0</v>
      </c>
      <c r="F21" s="186">
        <v>0</v>
      </c>
      <c r="G21" s="188">
        <v>0</v>
      </c>
      <c r="H21" s="185">
        <v>0</v>
      </c>
      <c r="I21" s="186">
        <v>0</v>
      </c>
      <c r="J21" s="215"/>
      <c r="K21" s="185">
        <v>0</v>
      </c>
      <c r="L21" s="186">
        <v>0</v>
      </c>
      <c r="M21" s="184">
        <f t="shared" si="0"/>
        <v>1</v>
      </c>
      <c r="N21" s="185">
        <v>0</v>
      </c>
      <c r="O21" s="186">
        <v>0</v>
      </c>
    </row>
    <row r="22" spans="1:15" ht="16.5">
      <c r="A22" s="182">
        <v>15</v>
      </c>
      <c r="B22" s="182">
        <v>44120000</v>
      </c>
      <c r="C22" s="324" t="s">
        <v>224</v>
      </c>
      <c r="D22" s="184">
        <v>2</v>
      </c>
      <c r="E22" s="185">
        <v>0</v>
      </c>
      <c r="F22" s="186">
        <v>0</v>
      </c>
      <c r="G22" s="188">
        <v>0</v>
      </c>
      <c r="H22" s="185">
        <v>0</v>
      </c>
      <c r="I22" s="186">
        <v>0</v>
      </c>
      <c r="J22" s="215"/>
      <c r="K22" s="185">
        <v>0</v>
      </c>
      <c r="L22" s="186">
        <v>0</v>
      </c>
      <c r="M22" s="184">
        <f t="shared" si="0"/>
        <v>2</v>
      </c>
      <c r="N22" s="185">
        <v>0</v>
      </c>
      <c r="O22" s="186">
        <v>0</v>
      </c>
    </row>
    <row r="23" spans="1:15" ht="16.5">
      <c r="A23" s="182">
        <v>16</v>
      </c>
      <c r="B23" s="182">
        <v>44120000</v>
      </c>
      <c r="C23" s="324" t="s">
        <v>225</v>
      </c>
      <c r="D23" s="184">
        <v>2</v>
      </c>
      <c r="E23" s="185">
        <v>0</v>
      </c>
      <c r="F23" s="186">
        <v>0</v>
      </c>
      <c r="G23" s="188">
        <v>0</v>
      </c>
      <c r="H23" s="185">
        <v>0</v>
      </c>
      <c r="I23" s="186">
        <v>0</v>
      </c>
      <c r="J23" s="215"/>
      <c r="K23" s="185">
        <v>0</v>
      </c>
      <c r="L23" s="186">
        <v>0</v>
      </c>
      <c r="M23" s="184">
        <f t="shared" si="0"/>
        <v>2</v>
      </c>
      <c r="N23" s="185">
        <v>0</v>
      </c>
      <c r="O23" s="186">
        <v>0</v>
      </c>
    </row>
    <row r="24" spans="1:15" ht="16.5">
      <c r="A24" s="182">
        <v>17</v>
      </c>
      <c r="B24" s="182">
        <v>44120000</v>
      </c>
      <c r="C24" s="324" t="s">
        <v>226</v>
      </c>
      <c r="D24" s="184">
        <v>3</v>
      </c>
      <c r="E24" s="185">
        <v>0</v>
      </c>
      <c r="F24" s="186">
        <v>0</v>
      </c>
      <c r="G24" s="188">
        <v>0</v>
      </c>
      <c r="H24" s="185">
        <v>0</v>
      </c>
      <c r="I24" s="186">
        <v>0</v>
      </c>
      <c r="J24" s="215"/>
      <c r="K24" s="185">
        <v>0</v>
      </c>
      <c r="L24" s="186">
        <v>0</v>
      </c>
      <c r="M24" s="184">
        <f t="shared" si="0"/>
        <v>3</v>
      </c>
      <c r="N24" s="185">
        <v>0</v>
      </c>
      <c r="O24" s="186">
        <v>0</v>
      </c>
    </row>
    <row r="25" spans="1:15" ht="16.5">
      <c r="A25" s="182">
        <v>18</v>
      </c>
      <c r="B25" s="182">
        <v>44120000</v>
      </c>
      <c r="C25" s="324" t="s">
        <v>227</v>
      </c>
      <c r="D25" s="184">
        <v>4</v>
      </c>
      <c r="E25" s="185">
        <v>0</v>
      </c>
      <c r="F25" s="186">
        <v>0</v>
      </c>
      <c r="G25" s="188">
        <v>0</v>
      </c>
      <c r="H25" s="185">
        <v>0</v>
      </c>
      <c r="I25" s="186">
        <v>0</v>
      </c>
      <c r="J25" s="215"/>
      <c r="K25" s="185">
        <v>0</v>
      </c>
      <c r="L25" s="186">
        <v>0</v>
      </c>
      <c r="M25" s="184">
        <f t="shared" si="0"/>
        <v>4</v>
      </c>
      <c r="N25" s="185">
        <v>0</v>
      </c>
      <c r="O25" s="186">
        <v>0</v>
      </c>
    </row>
    <row r="26" spans="1:15" ht="16.5">
      <c r="A26" s="182">
        <v>19</v>
      </c>
      <c r="B26" s="182">
        <v>44120000</v>
      </c>
      <c r="C26" s="324" t="s">
        <v>228</v>
      </c>
      <c r="D26" s="184">
        <v>1</v>
      </c>
      <c r="E26" s="185">
        <v>0</v>
      </c>
      <c r="F26" s="186">
        <v>0</v>
      </c>
      <c r="G26" s="188">
        <v>0</v>
      </c>
      <c r="H26" s="185">
        <v>0</v>
      </c>
      <c r="I26" s="186">
        <v>0</v>
      </c>
      <c r="J26" s="215"/>
      <c r="K26" s="185">
        <v>0</v>
      </c>
      <c r="L26" s="186">
        <v>0</v>
      </c>
      <c r="M26" s="184">
        <f t="shared" si="0"/>
        <v>1</v>
      </c>
      <c r="N26" s="185">
        <v>0</v>
      </c>
      <c r="O26" s="186">
        <v>0</v>
      </c>
    </row>
    <row r="27" spans="1:15" ht="16.5">
      <c r="A27" s="182">
        <v>20</v>
      </c>
      <c r="B27" s="182">
        <v>44120000</v>
      </c>
      <c r="C27" s="324" t="s">
        <v>229</v>
      </c>
      <c r="D27" s="184">
        <v>3</v>
      </c>
      <c r="E27" s="185">
        <v>0</v>
      </c>
      <c r="F27" s="186">
        <v>0</v>
      </c>
      <c r="G27" s="188">
        <v>0</v>
      </c>
      <c r="H27" s="185">
        <v>0</v>
      </c>
      <c r="I27" s="186">
        <v>0</v>
      </c>
      <c r="J27" s="215"/>
      <c r="K27" s="185">
        <v>0</v>
      </c>
      <c r="L27" s="186">
        <v>0</v>
      </c>
      <c r="M27" s="184">
        <f t="shared" si="0"/>
        <v>3</v>
      </c>
      <c r="N27" s="185">
        <v>0</v>
      </c>
      <c r="O27" s="186">
        <v>0</v>
      </c>
    </row>
    <row r="28" spans="1:15" ht="16.5">
      <c r="A28" s="182">
        <v>21</v>
      </c>
      <c r="B28" s="182">
        <v>44120000</v>
      </c>
      <c r="C28" s="324" t="s">
        <v>230</v>
      </c>
      <c r="D28" s="184">
        <v>4</v>
      </c>
      <c r="E28" s="185">
        <v>0</v>
      </c>
      <c r="F28" s="186">
        <v>0</v>
      </c>
      <c r="G28" s="188">
        <v>0</v>
      </c>
      <c r="H28" s="185">
        <v>0</v>
      </c>
      <c r="I28" s="186">
        <v>0</v>
      </c>
      <c r="J28" s="215"/>
      <c r="K28" s="185">
        <v>0</v>
      </c>
      <c r="L28" s="186">
        <v>0</v>
      </c>
      <c r="M28" s="184">
        <f t="shared" si="0"/>
        <v>4</v>
      </c>
      <c r="N28" s="185">
        <v>0</v>
      </c>
      <c r="O28" s="186">
        <v>0</v>
      </c>
    </row>
    <row r="29" spans="1:15" ht="16.5">
      <c r="A29" s="182">
        <v>22</v>
      </c>
      <c r="B29" s="182">
        <v>44120000</v>
      </c>
      <c r="C29" s="324" t="s">
        <v>231</v>
      </c>
      <c r="D29" s="184">
        <v>1</v>
      </c>
      <c r="E29" s="185">
        <v>0</v>
      </c>
      <c r="F29" s="186">
        <v>0</v>
      </c>
      <c r="G29" s="188">
        <v>0</v>
      </c>
      <c r="H29" s="185">
        <v>0</v>
      </c>
      <c r="I29" s="186">
        <v>0</v>
      </c>
      <c r="J29" s="215"/>
      <c r="K29" s="185">
        <v>0</v>
      </c>
      <c r="L29" s="186">
        <v>0</v>
      </c>
      <c r="M29" s="184">
        <f t="shared" si="0"/>
        <v>1</v>
      </c>
      <c r="N29" s="185">
        <v>0</v>
      </c>
      <c r="O29" s="186">
        <v>0</v>
      </c>
    </row>
    <row r="30" spans="1:15" ht="16.5">
      <c r="A30" s="182">
        <v>23</v>
      </c>
      <c r="B30" s="182">
        <v>44120000</v>
      </c>
      <c r="C30" s="324" t="s">
        <v>232</v>
      </c>
      <c r="D30" s="184">
        <v>5</v>
      </c>
      <c r="E30" s="185">
        <v>0</v>
      </c>
      <c r="F30" s="186">
        <v>0</v>
      </c>
      <c r="G30" s="187">
        <v>0</v>
      </c>
      <c r="H30" s="185">
        <v>0</v>
      </c>
      <c r="I30" s="186">
        <v>0</v>
      </c>
      <c r="J30" s="215"/>
      <c r="K30" s="185">
        <v>0</v>
      </c>
      <c r="L30" s="186">
        <v>0</v>
      </c>
      <c r="M30" s="184">
        <f t="shared" si="0"/>
        <v>5</v>
      </c>
      <c r="N30" s="185">
        <v>0</v>
      </c>
      <c r="O30" s="186">
        <v>0</v>
      </c>
    </row>
    <row r="31" spans="1:15" ht="16.5">
      <c r="A31" s="182">
        <v>24</v>
      </c>
      <c r="B31" s="189">
        <v>44120000</v>
      </c>
      <c r="C31" s="349" t="s">
        <v>233</v>
      </c>
      <c r="D31" s="184">
        <v>3</v>
      </c>
      <c r="E31" s="190">
        <v>0</v>
      </c>
      <c r="F31" s="191">
        <v>0</v>
      </c>
      <c r="G31" s="192">
        <v>0</v>
      </c>
      <c r="H31" s="190">
        <v>0</v>
      </c>
      <c r="I31" s="191">
        <v>0</v>
      </c>
      <c r="J31" s="216"/>
      <c r="K31" s="190">
        <v>0</v>
      </c>
      <c r="L31" s="191">
        <v>0</v>
      </c>
      <c r="M31" s="184">
        <f t="shared" si="0"/>
        <v>3</v>
      </c>
      <c r="N31" s="190">
        <v>0</v>
      </c>
      <c r="O31" s="191">
        <v>0</v>
      </c>
    </row>
    <row r="32" spans="1:15" ht="16.5">
      <c r="A32" s="182">
        <v>25</v>
      </c>
      <c r="B32" s="182">
        <v>44120000</v>
      </c>
      <c r="C32" s="324" t="s">
        <v>234</v>
      </c>
      <c r="D32" s="184">
        <v>7</v>
      </c>
      <c r="E32" s="185">
        <v>0</v>
      </c>
      <c r="F32" s="186">
        <v>0</v>
      </c>
      <c r="G32" s="187">
        <v>0</v>
      </c>
      <c r="H32" s="185">
        <v>0</v>
      </c>
      <c r="I32" s="186">
        <v>0</v>
      </c>
      <c r="J32" s="215"/>
      <c r="K32" s="185">
        <v>0</v>
      </c>
      <c r="L32" s="186">
        <v>0</v>
      </c>
      <c r="M32" s="184">
        <f t="shared" si="0"/>
        <v>7</v>
      </c>
      <c r="N32" s="185">
        <v>0</v>
      </c>
      <c r="O32" s="186">
        <v>0</v>
      </c>
    </row>
    <row r="33" spans="1:15" ht="16.5">
      <c r="A33" s="182">
        <v>26</v>
      </c>
      <c r="B33" s="182">
        <v>44121700</v>
      </c>
      <c r="C33" s="324" t="s">
        <v>235</v>
      </c>
      <c r="D33" s="184">
        <v>18</v>
      </c>
      <c r="E33" s="185">
        <v>0</v>
      </c>
      <c r="F33" s="186">
        <v>0</v>
      </c>
      <c r="G33" s="188">
        <v>0</v>
      </c>
      <c r="H33" s="185">
        <v>0</v>
      </c>
      <c r="I33" s="186">
        <v>0</v>
      </c>
      <c r="J33" s="215"/>
      <c r="K33" s="185">
        <v>0</v>
      </c>
      <c r="L33" s="186">
        <v>0</v>
      </c>
      <c r="M33" s="184">
        <f aca="true" t="shared" si="1" ref="M33:M65">D33-J33</f>
        <v>18</v>
      </c>
      <c r="N33" s="185">
        <v>0</v>
      </c>
      <c r="O33" s="186">
        <v>0</v>
      </c>
    </row>
    <row r="34" spans="1:15" ht="16.5">
      <c r="A34" s="182">
        <v>27</v>
      </c>
      <c r="B34" s="182">
        <v>44121700</v>
      </c>
      <c r="C34" s="324" t="s">
        <v>236</v>
      </c>
      <c r="D34" s="184">
        <v>10</v>
      </c>
      <c r="E34" s="185">
        <v>0</v>
      </c>
      <c r="F34" s="186">
        <v>0</v>
      </c>
      <c r="G34" s="188">
        <v>0</v>
      </c>
      <c r="H34" s="185">
        <v>0</v>
      </c>
      <c r="I34" s="186">
        <v>0</v>
      </c>
      <c r="J34" s="215"/>
      <c r="K34" s="185">
        <v>0</v>
      </c>
      <c r="L34" s="186">
        <v>0</v>
      </c>
      <c r="M34" s="184">
        <f t="shared" si="1"/>
        <v>10</v>
      </c>
      <c r="N34" s="185">
        <v>0</v>
      </c>
      <c r="O34" s="186">
        <v>0</v>
      </c>
    </row>
    <row r="35" spans="1:15" ht="16.5">
      <c r="A35" s="182">
        <v>28</v>
      </c>
      <c r="B35" s="182">
        <v>44121700</v>
      </c>
      <c r="C35" s="324" t="s">
        <v>237</v>
      </c>
      <c r="D35" s="184">
        <v>10</v>
      </c>
      <c r="E35" s="185">
        <v>0</v>
      </c>
      <c r="F35" s="186">
        <v>0</v>
      </c>
      <c r="G35" s="188">
        <v>0</v>
      </c>
      <c r="H35" s="185">
        <v>0</v>
      </c>
      <c r="I35" s="186">
        <v>0</v>
      </c>
      <c r="J35" s="215"/>
      <c r="K35" s="185">
        <v>0</v>
      </c>
      <c r="L35" s="186">
        <v>0</v>
      </c>
      <c r="M35" s="184">
        <f t="shared" si="1"/>
        <v>10</v>
      </c>
      <c r="N35" s="185">
        <v>0</v>
      </c>
      <c r="O35" s="186">
        <v>0</v>
      </c>
    </row>
    <row r="36" spans="1:15" ht="16.5">
      <c r="A36" s="182">
        <v>29</v>
      </c>
      <c r="B36" s="182">
        <v>44120000</v>
      </c>
      <c r="C36" s="324" t="s">
        <v>238</v>
      </c>
      <c r="D36" s="184">
        <v>48</v>
      </c>
      <c r="E36" s="185">
        <v>0</v>
      </c>
      <c r="F36" s="186">
        <v>0</v>
      </c>
      <c r="G36" s="188">
        <v>0</v>
      </c>
      <c r="H36" s="185">
        <v>0</v>
      </c>
      <c r="I36" s="186">
        <v>0</v>
      </c>
      <c r="J36" s="215"/>
      <c r="K36" s="185">
        <v>0</v>
      </c>
      <c r="L36" s="186">
        <v>0</v>
      </c>
      <c r="M36" s="184">
        <f t="shared" si="1"/>
        <v>48</v>
      </c>
      <c r="N36" s="185">
        <v>0</v>
      </c>
      <c r="O36" s="186">
        <v>0</v>
      </c>
    </row>
    <row r="37" spans="1:15" ht="16.5">
      <c r="A37" s="182">
        <v>30</v>
      </c>
      <c r="B37" s="182">
        <v>44120000</v>
      </c>
      <c r="C37" s="324" t="s">
        <v>239</v>
      </c>
      <c r="D37" s="184">
        <v>8</v>
      </c>
      <c r="E37" s="185">
        <v>0</v>
      </c>
      <c r="F37" s="186">
        <v>0</v>
      </c>
      <c r="G37" s="188">
        <v>0</v>
      </c>
      <c r="H37" s="185">
        <v>0</v>
      </c>
      <c r="I37" s="186">
        <v>0</v>
      </c>
      <c r="J37" s="215"/>
      <c r="K37" s="185">
        <v>0</v>
      </c>
      <c r="L37" s="186">
        <v>0</v>
      </c>
      <c r="M37" s="184">
        <f t="shared" si="1"/>
        <v>8</v>
      </c>
      <c r="N37" s="185">
        <v>0</v>
      </c>
      <c r="O37" s="186">
        <v>0</v>
      </c>
    </row>
    <row r="38" spans="1:15" ht="16.5">
      <c r="A38" s="182">
        <v>31</v>
      </c>
      <c r="B38" s="182">
        <v>44102900</v>
      </c>
      <c r="C38" s="324" t="s">
        <v>240</v>
      </c>
      <c r="D38" s="184">
        <v>1</v>
      </c>
      <c r="E38" s="185">
        <v>0</v>
      </c>
      <c r="F38" s="186">
        <v>0</v>
      </c>
      <c r="G38" s="188">
        <v>0</v>
      </c>
      <c r="H38" s="185">
        <v>0</v>
      </c>
      <c r="I38" s="186">
        <v>0</v>
      </c>
      <c r="J38" s="215"/>
      <c r="K38" s="185">
        <v>0</v>
      </c>
      <c r="L38" s="186">
        <v>0</v>
      </c>
      <c r="M38" s="184">
        <f t="shared" si="1"/>
        <v>1</v>
      </c>
      <c r="N38" s="185">
        <v>0</v>
      </c>
      <c r="O38" s="186">
        <v>0</v>
      </c>
    </row>
    <row r="39" spans="1:15" ht="16.5">
      <c r="A39" s="182">
        <v>32</v>
      </c>
      <c r="B39" s="182">
        <v>44102900</v>
      </c>
      <c r="C39" s="324" t="s">
        <v>241</v>
      </c>
      <c r="D39" s="184">
        <v>3</v>
      </c>
      <c r="E39" s="185">
        <v>0</v>
      </c>
      <c r="F39" s="186">
        <v>0</v>
      </c>
      <c r="G39" s="188">
        <v>0</v>
      </c>
      <c r="H39" s="185">
        <v>0</v>
      </c>
      <c r="I39" s="186">
        <v>0</v>
      </c>
      <c r="J39" s="215"/>
      <c r="K39" s="185">
        <v>0</v>
      </c>
      <c r="L39" s="186">
        <v>0</v>
      </c>
      <c r="M39" s="184">
        <f t="shared" si="1"/>
        <v>3</v>
      </c>
      <c r="N39" s="185">
        <v>0</v>
      </c>
      <c r="O39" s="186">
        <v>0</v>
      </c>
    </row>
    <row r="40" spans="1:15" ht="16.5">
      <c r="A40" s="182">
        <v>33</v>
      </c>
      <c r="B40" s="182">
        <v>44102900</v>
      </c>
      <c r="C40" s="324" t="s">
        <v>242</v>
      </c>
      <c r="D40" s="184">
        <v>1</v>
      </c>
      <c r="E40" s="185">
        <v>0</v>
      </c>
      <c r="F40" s="186">
        <v>0</v>
      </c>
      <c r="G40" s="188">
        <v>0</v>
      </c>
      <c r="H40" s="185">
        <v>0</v>
      </c>
      <c r="I40" s="186">
        <v>0</v>
      </c>
      <c r="J40" s="215"/>
      <c r="K40" s="185">
        <v>0</v>
      </c>
      <c r="L40" s="186">
        <v>0</v>
      </c>
      <c r="M40" s="184">
        <f t="shared" si="1"/>
        <v>1</v>
      </c>
      <c r="N40" s="185">
        <v>0</v>
      </c>
      <c r="O40" s="186">
        <v>0</v>
      </c>
    </row>
    <row r="41" spans="1:15" ht="16.5">
      <c r="A41" s="182">
        <v>34</v>
      </c>
      <c r="B41" s="182">
        <v>44102900</v>
      </c>
      <c r="C41" s="324" t="s">
        <v>243</v>
      </c>
      <c r="D41" s="184">
        <v>20</v>
      </c>
      <c r="E41" s="185">
        <v>0</v>
      </c>
      <c r="F41" s="186">
        <v>0</v>
      </c>
      <c r="G41" s="188">
        <v>0</v>
      </c>
      <c r="H41" s="185">
        <v>0</v>
      </c>
      <c r="I41" s="186">
        <v>0</v>
      </c>
      <c r="J41" s="215"/>
      <c r="K41" s="185">
        <v>0</v>
      </c>
      <c r="L41" s="186">
        <v>0</v>
      </c>
      <c r="M41" s="184">
        <f t="shared" si="1"/>
        <v>20</v>
      </c>
      <c r="N41" s="185">
        <v>0</v>
      </c>
      <c r="O41" s="186">
        <v>0</v>
      </c>
    </row>
    <row r="42" spans="1:15" ht="16.5">
      <c r="A42" s="182">
        <v>35</v>
      </c>
      <c r="B42" s="182">
        <v>44102900</v>
      </c>
      <c r="C42" s="324" t="s">
        <v>244</v>
      </c>
      <c r="D42" s="184">
        <v>2</v>
      </c>
      <c r="E42" s="185">
        <v>0</v>
      </c>
      <c r="F42" s="186">
        <v>0</v>
      </c>
      <c r="G42" s="188">
        <v>0</v>
      </c>
      <c r="H42" s="185">
        <v>0</v>
      </c>
      <c r="I42" s="186">
        <v>0</v>
      </c>
      <c r="J42" s="215"/>
      <c r="K42" s="185">
        <v>0</v>
      </c>
      <c r="L42" s="186">
        <v>0</v>
      </c>
      <c r="M42" s="184">
        <f t="shared" si="1"/>
        <v>2</v>
      </c>
      <c r="N42" s="185">
        <v>0</v>
      </c>
      <c r="O42" s="186">
        <v>0</v>
      </c>
    </row>
    <row r="43" spans="1:15" ht="16.5">
      <c r="A43" s="182">
        <v>36</v>
      </c>
      <c r="B43" s="182">
        <v>44102900</v>
      </c>
      <c r="C43" s="324" t="s">
        <v>245</v>
      </c>
      <c r="D43" s="184">
        <v>1</v>
      </c>
      <c r="E43" s="185">
        <v>0</v>
      </c>
      <c r="F43" s="186">
        <v>0</v>
      </c>
      <c r="G43" s="188">
        <v>0</v>
      </c>
      <c r="H43" s="185">
        <v>0</v>
      </c>
      <c r="I43" s="186">
        <v>0</v>
      </c>
      <c r="J43" s="215"/>
      <c r="K43" s="185">
        <v>0</v>
      </c>
      <c r="L43" s="186">
        <v>0</v>
      </c>
      <c r="M43" s="184">
        <f t="shared" si="1"/>
        <v>1</v>
      </c>
      <c r="N43" s="185">
        <v>0</v>
      </c>
      <c r="O43" s="186">
        <v>0</v>
      </c>
    </row>
    <row r="44" spans="1:15" ht="16.5">
      <c r="A44" s="182">
        <v>37</v>
      </c>
      <c r="B44" s="182">
        <v>44120000</v>
      </c>
      <c r="C44" s="324" t="s">
        <v>246</v>
      </c>
      <c r="D44" s="184">
        <v>102</v>
      </c>
      <c r="E44" s="185">
        <v>0</v>
      </c>
      <c r="F44" s="186">
        <v>0</v>
      </c>
      <c r="G44" s="188">
        <v>0</v>
      </c>
      <c r="H44" s="185">
        <v>0</v>
      </c>
      <c r="I44" s="186">
        <v>0</v>
      </c>
      <c r="J44" s="215"/>
      <c r="K44" s="185">
        <v>0</v>
      </c>
      <c r="L44" s="186">
        <v>0</v>
      </c>
      <c r="M44" s="184">
        <f t="shared" si="1"/>
        <v>102</v>
      </c>
      <c r="N44" s="185">
        <v>0</v>
      </c>
      <c r="O44" s="186">
        <v>0</v>
      </c>
    </row>
    <row r="45" spans="1:15" ht="16.5">
      <c r="A45" s="182">
        <v>38</v>
      </c>
      <c r="B45" s="182">
        <v>44120000</v>
      </c>
      <c r="C45" s="324" t="s">
        <v>247</v>
      </c>
      <c r="D45" s="184">
        <v>11</v>
      </c>
      <c r="E45" s="185">
        <v>0</v>
      </c>
      <c r="F45" s="186">
        <v>0</v>
      </c>
      <c r="G45" s="188">
        <v>0</v>
      </c>
      <c r="H45" s="185">
        <v>0</v>
      </c>
      <c r="I45" s="186">
        <v>0</v>
      </c>
      <c r="J45" s="215"/>
      <c r="K45" s="185">
        <v>0</v>
      </c>
      <c r="L45" s="186">
        <v>0</v>
      </c>
      <c r="M45" s="184">
        <f t="shared" si="1"/>
        <v>11</v>
      </c>
      <c r="N45" s="185">
        <v>0</v>
      </c>
      <c r="O45" s="186">
        <v>0</v>
      </c>
    </row>
    <row r="46" spans="1:15" ht="16.5">
      <c r="A46" s="182">
        <v>39</v>
      </c>
      <c r="B46" s="182">
        <v>44120000</v>
      </c>
      <c r="C46" s="324" t="s">
        <v>248</v>
      </c>
      <c r="D46" s="184">
        <v>5</v>
      </c>
      <c r="E46" s="185">
        <v>0</v>
      </c>
      <c r="F46" s="186">
        <v>0</v>
      </c>
      <c r="G46" s="188">
        <v>0</v>
      </c>
      <c r="H46" s="185">
        <v>0</v>
      </c>
      <c r="I46" s="186">
        <v>0</v>
      </c>
      <c r="J46" s="215">
        <v>1</v>
      </c>
      <c r="K46" s="185">
        <v>0</v>
      </c>
      <c r="L46" s="186">
        <v>0</v>
      </c>
      <c r="M46" s="184">
        <f t="shared" si="1"/>
        <v>4</v>
      </c>
      <c r="N46" s="185">
        <v>0</v>
      </c>
      <c r="O46" s="186">
        <v>0</v>
      </c>
    </row>
    <row r="47" spans="1:15" ht="16.5">
      <c r="A47" s="182">
        <v>40</v>
      </c>
      <c r="B47" s="182">
        <v>44120000</v>
      </c>
      <c r="C47" s="324" t="s">
        <v>249</v>
      </c>
      <c r="D47" s="184">
        <v>7</v>
      </c>
      <c r="E47" s="185">
        <v>0</v>
      </c>
      <c r="F47" s="186">
        <v>0</v>
      </c>
      <c r="G47" s="188">
        <v>0</v>
      </c>
      <c r="H47" s="185">
        <v>0</v>
      </c>
      <c r="I47" s="186">
        <v>0</v>
      </c>
      <c r="J47" s="215"/>
      <c r="K47" s="185">
        <v>0</v>
      </c>
      <c r="L47" s="186">
        <v>0</v>
      </c>
      <c r="M47" s="184">
        <f t="shared" si="1"/>
        <v>7</v>
      </c>
      <c r="N47" s="185">
        <v>0</v>
      </c>
      <c r="O47" s="186">
        <v>0</v>
      </c>
    </row>
    <row r="48" spans="1:15" ht="16.5">
      <c r="A48" s="182">
        <v>41</v>
      </c>
      <c r="B48" s="182">
        <v>44120000</v>
      </c>
      <c r="C48" s="324" t="s">
        <v>250</v>
      </c>
      <c r="D48" s="184">
        <v>50</v>
      </c>
      <c r="E48" s="185">
        <v>0</v>
      </c>
      <c r="F48" s="186">
        <v>0</v>
      </c>
      <c r="G48" s="188">
        <v>0</v>
      </c>
      <c r="H48" s="185">
        <v>0</v>
      </c>
      <c r="I48" s="186">
        <v>0</v>
      </c>
      <c r="J48" s="215"/>
      <c r="K48" s="185">
        <v>0</v>
      </c>
      <c r="L48" s="186">
        <v>0</v>
      </c>
      <c r="M48" s="184">
        <f t="shared" si="1"/>
        <v>50</v>
      </c>
      <c r="N48" s="185">
        <v>0</v>
      </c>
      <c r="O48" s="186">
        <v>0</v>
      </c>
    </row>
    <row r="49" spans="1:15" ht="16.5">
      <c r="A49" s="182">
        <v>42</v>
      </c>
      <c r="B49" s="182">
        <v>44121700</v>
      </c>
      <c r="C49" s="324" t="s">
        <v>251</v>
      </c>
      <c r="D49" s="184">
        <v>1</v>
      </c>
      <c r="E49" s="185">
        <v>0</v>
      </c>
      <c r="F49" s="186">
        <v>0</v>
      </c>
      <c r="G49" s="188">
        <v>0</v>
      </c>
      <c r="H49" s="185">
        <v>0</v>
      </c>
      <c r="I49" s="186">
        <v>0</v>
      </c>
      <c r="J49" s="215"/>
      <c r="K49" s="185">
        <v>0</v>
      </c>
      <c r="L49" s="186">
        <v>0</v>
      </c>
      <c r="M49" s="184">
        <f t="shared" si="1"/>
        <v>1</v>
      </c>
      <c r="N49" s="185">
        <v>0</v>
      </c>
      <c r="O49" s="186">
        <v>0</v>
      </c>
    </row>
    <row r="50" spans="1:15" ht="16.5">
      <c r="A50" s="182">
        <v>43</v>
      </c>
      <c r="B50" s="182">
        <v>44121700</v>
      </c>
      <c r="C50" s="324" t="s">
        <v>252</v>
      </c>
      <c r="D50" s="184">
        <v>5</v>
      </c>
      <c r="E50" s="185">
        <v>0</v>
      </c>
      <c r="F50" s="186">
        <v>0</v>
      </c>
      <c r="G50" s="188">
        <v>0</v>
      </c>
      <c r="H50" s="185">
        <v>0</v>
      </c>
      <c r="I50" s="186">
        <v>0</v>
      </c>
      <c r="J50" s="215"/>
      <c r="K50" s="185">
        <v>0</v>
      </c>
      <c r="L50" s="186">
        <v>0</v>
      </c>
      <c r="M50" s="184">
        <f t="shared" si="1"/>
        <v>5</v>
      </c>
      <c r="N50" s="185">
        <v>0</v>
      </c>
      <c r="O50" s="186">
        <v>0</v>
      </c>
    </row>
    <row r="51" spans="1:15" ht="16.5">
      <c r="A51" s="182">
        <v>44</v>
      </c>
      <c r="B51" s="182">
        <v>44121700</v>
      </c>
      <c r="C51" s="324" t="s">
        <v>253</v>
      </c>
      <c r="D51" s="184">
        <v>13</v>
      </c>
      <c r="E51" s="185">
        <v>0</v>
      </c>
      <c r="F51" s="186">
        <v>0</v>
      </c>
      <c r="G51" s="188">
        <v>0</v>
      </c>
      <c r="H51" s="185">
        <v>0</v>
      </c>
      <c r="I51" s="186">
        <v>0</v>
      </c>
      <c r="J51" s="215"/>
      <c r="K51" s="185">
        <v>0</v>
      </c>
      <c r="L51" s="186">
        <v>0</v>
      </c>
      <c r="M51" s="184">
        <f t="shared" si="1"/>
        <v>13</v>
      </c>
      <c r="N51" s="185">
        <v>0</v>
      </c>
      <c r="O51" s="186">
        <v>0</v>
      </c>
    </row>
    <row r="52" spans="1:15" ht="16.5">
      <c r="A52" s="182">
        <v>45</v>
      </c>
      <c r="B52" s="182">
        <v>44121700</v>
      </c>
      <c r="C52" s="324" t="s">
        <v>254</v>
      </c>
      <c r="D52" s="184">
        <v>15</v>
      </c>
      <c r="E52" s="185">
        <v>0</v>
      </c>
      <c r="F52" s="186">
        <v>0</v>
      </c>
      <c r="G52" s="188">
        <v>0</v>
      </c>
      <c r="H52" s="185">
        <v>0</v>
      </c>
      <c r="I52" s="186">
        <v>0</v>
      </c>
      <c r="J52" s="215"/>
      <c r="K52" s="185">
        <v>0</v>
      </c>
      <c r="L52" s="186">
        <v>0</v>
      </c>
      <c r="M52" s="184">
        <f t="shared" si="1"/>
        <v>15</v>
      </c>
      <c r="N52" s="185">
        <v>0</v>
      </c>
      <c r="O52" s="186">
        <v>0</v>
      </c>
    </row>
    <row r="53" spans="1:15" ht="16.5">
      <c r="A53" s="182">
        <v>46</v>
      </c>
      <c r="B53" s="182">
        <v>44121700</v>
      </c>
      <c r="C53" s="324" t="s">
        <v>255</v>
      </c>
      <c r="D53" s="184">
        <v>10</v>
      </c>
      <c r="E53" s="185">
        <v>0</v>
      </c>
      <c r="F53" s="186">
        <v>0</v>
      </c>
      <c r="G53" s="188">
        <v>0</v>
      </c>
      <c r="H53" s="185">
        <v>0</v>
      </c>
      <c r="I53" s="186">
        <v>0</v>
      </c>
      <c r="J53" s="215"/>
      <c r="K53" s="185">
        <v>0</v>
      </c>
      <c r="L53" s="186">
        <v>0</v>
      </c>
      <c r="M53" s="184">
        <f t="shared" si="1"/>
        <v>10</v>
      </c>
      <c r="N53" s="185">
        <v>0</v>
      </c>
      <c r="O53" s="186">
        <v>0</v>
      </c>
    </row>
    <row r="54" spans="1:15" ht="16.5">
      <c r="A54" s="182">
        <v>47</v>
      </c>
      <c r="B54" s="182">
        <v>44121700</v>
      </c>
      <c r="C54" s="350" t="s">
        <v>256</v>
      </c>
      <c r="D54" s="184">
        <v>1</v>
      </c>
      <c r="E54" s="185">
        <v>0</v>
      </c>
      <c r="F54" s="186">
        <v>0</v>
      </c>
      <c r="G54" s="188">
        <v>0</v>
      </c>
      <c r="H54" s="185">
        <v>0</v>
      </c>
      <c r="I54" s="186">
        <v>0</v>
      </c>
      <c r="J54" s="215"/>
      <c r="K54" s="185">
        <v>0</v>
      </c>
      <c r="L54" s="186">
        <v>0</v>
      </c>
      <c r="M54" s="184">
        <f t="shared" si="1"/>
        <v>1</v>
      </c>
      <c r="N54" s="185">
        <v>0</v>
      </c>
      <c r="O54" s="186">
        <v>0</v>
      </c>
    </row>
    <row r="55" spans="1:15" s="12" customFormat="1" ht="16.5">
      <c r="A55" s="182">
        <v>48</v>
      </c>
      <c r="B55" s="182">
        <v>44121700</v>
      </c>
      <c r="C55" s="324" t="s">
        <v>257</v>
      </c>
      <c r="D55" s="184">
        <v>19</v>
      </c>
      <c r="E55" s="185">
        <v>0</v>
      </c>
      <c r="F55" s="186">
        <v>0</v>
      </c>
      <c r="G55" s="188">
        <v>0</v>
      </c>
      <c r="H55" s="185">
        <v>0</v>
      </c>
      <c r="I55" s="186">
        <v>0</v>
      </c>
      <c r="J55" s="215"/>
      <c r="K55" s="185">
        <v>0</v>
      </c>
      <c r="L55" s="186">
        <v>0</v>
      </c>
      <c r="M55" s="184">
        <f t="shared" si="1"/>
        <v>19</v>
      </c>
      <c r="N55" s="185">
        <v>0</v>
      </c>
      <c r="O55" s="186">
        <v>0</v>
      </c>
    </row>
    <row r="56" spans="1:15" ht="16.5">
      <c r="A56" s="182">
        <v>49</v>
      </c>
      <c r="B56" s="182">
        <v>44121700</v>
      </c>
      <c r="C56" s="324" t="s">
        <v>258</v>
      </c>
      <c r="D56" s="184">
        <v>6</v>
      </c>
      <c r="E56" s="185">
        <v>0</v>
      </c>
      <c r="F56" s="186">
        <v>0</v>
      </c>
      <c r="G56" s="188">
        <v>0</v>
      </c>
      <c r="H56" s="185">
        <v>0</v>
      </c>
      <c r="I56" s="186">
        <v>0</v>
      </c>
      <c r="J56" s="215"/>
      <c r="K56" s="185">
        <v>0</v>
      </c>
      <c r="L56" s="186">
        <v>0</v>
      </c>
      <c r="M56" s="184">
        <f t="shared" si="1"/>
        <v>6</v>
      </c>
      <c r="N56" s="185">
        <v>0</v>
      </c>
      <c r="O56" s="186">
        <v>0</v>
      </c>
    </row>
    <row r="57" spans="1:15" ht="16.5">
      <c r="A57" s="182">
        <v>50</v>
      </c>
      <c r="B57" s="182">
        <v>44121700</v>
      </c>
      <c r="C57" s="324" t="s">
        <v>259</v>
      </c>
      <c r="D57" s="184">
        <v>5</v>
      </c>
      <c r="E57" s="185">
        <v>0</v>
      </c>
      <c r="F57" s="186">
        <v>0</v>
      </c>
      <c r="G57" s="188">
        <v>0</v>
      </c>
      <c r="H57" s="185">
        <v>0</v>
      </c>
      <c r="I57" s="186">
        <v>0</v>
      </c>
      <c r="J57" s="215"/>
      <c r="K57" s="185">
        <v>0</v>
      </c>
      <c r="L57" s="186">
        <v>0</v>
      </c>
      <c r="M57" s="184">
        <f t="shared" si="1"/>
        <v>5</v>
      </c>
      <c r="N57" s="185">
        <v>0</v>
      </c>
      <c r="O57" s="186">
        <v>0</v>
      </c>
    </row>
    <row r="58" spans="1:15" ht="16.5">
      <c r="A58" s="182">
        <v>51</v>
      </c>
      <c r="B58" s="189">
        <v>44121700</v>
      </c>
      <c r="C58" s="349" t="s">
        <v>260</v>
      </c>
      <c r="D58" s="184">
        <v>1</v>
      </c>
      <c r="E58" s="190">
        <v>0</v>
      </c>
      <c r="F58" s="191">
        <v>0</v>
      </c>
      <c r="G58" s="193">
        <v>0</v>
      </c>
      <c r="H58" s="190">
        <v>0</v>
      </c>
      <c r="I58" s="191">
        <v>0</v>
      </c>
      <c r="J58" s="216"/>
      <c r="K58" s="190">
        <v>0</v>
      </c>
      <c r="L58" s="191">
        <v>0</v>
      </c>
      <c r="M58" s="184">
        <f t="shared" si="1"/>
        <v>1</v>
      </c>
      <c r="N58" s="190">
        <v>0</v>
      </c>
      <c r="O58" s="191">
        <v>0</v>
      </c>
    </row>
    <row r="59" spans="1:15" ht="16.5">
      <c r="A59" s="182">
        <v>52</v>
      </c>
      <c r="B59" s="182">
        <v>44120000</v>
      </c>
      <c r="C59" s="324" t="s">
        <v>261</v>
      </c>
      <c r="D59" s="184">
        <v>19</v>
      </c>
      <c r="E59" s="185">
        <v>0</v>
      </c>
      <c r="F59" s="186">
        <v>0</v>
      </c>
      <c r="G59" s="188">
        <v>0</v>
      </c>
      <c r="H59" s="185">
        <v>0</v>
      </c>
      <c r="I59" s="186">
        <v>0</v>
      </c>
      <c r="J59" s="215"/>
      <c r="K59" s="185">
        <v>0</v>
      </c>
      <c r="L59" s="186">
        <v>0</v>
      </c>
      <c r="M59" s="184">
        <f t="shared" si="1"/>
        <v>19</v>
      </c>
      <c r="N59" s="185">
        <v>0</v>
      </c>
      <c r="O59" s="186">
        <v>0</v>
      </c>
    </row>
    <row r="60" spans="1:15" ht="16.5">
      <c r="A60" s="182">
        <v>53</v>
      </c>
      <c r="B60" s="182">
        <v>44120000</v>
      </c>
      <c r="C60" s="324" t="s">
        <v>262</v>
      </c>
      <c r="D60" s="184">
        <v>1</v>
      </c>
      <c r="E60" s="185">
        <v>0</v>
      </c>
      <c r="F60" s="186">
        <v>0</v>
      </c>
      <c r="G60" s="188">
        <v>0</v>
      </c>
      <c r="H60" s="185">
        <v>0</v>
      </c>
      <c r="I60" s="186">
        <v>0</v>
      </c>
      <c r="J60" s="215"/>
      <c r="K60" s="185">
        <v>0</v>
      </c>
      <c r="L60" s="186">
        <v>0</v>
      </c>
      <c r="M60" s="184">
        <f t="shared" si="1"/>
        <v>1</v>
      </c>
      <c r="N60" s="185">
        <v>0</v>
      </c>
      <c r="O60" s="186">
        <v>0</v>
      </c>
    </row>
    <row r="61" spans="1:15" ht="16.5">
      <c r="A61" s="182">
        <v>54</v>
      </c>
      <c r="B61" s="182">
        <v>44120000</v>
      </c>
      <c r="C61" s="324" t="s">
        <v>263</v>
      </c>
      <c r="D61" s="184">
        <v>36</v>
      </c>
      <c r="E61" s="185">
        <v>0</v>
      </c>
      <c r="F61" s="186">
        <v>0</v>
      </c>
      <c r="G61" s="188">
        <v>0</v>
      </c>
      <c r="H61" s="185">
        <v>0</v>
      </c>
      <c r="I61" s="186">
        <v>0</v>
      </c>
      <c r="J61" s="215"/>
      <c r="K61" s="185">
        <v>0</v>
      </c>
      <c r="L61" s="186">
        <v>0</v>
      </c>
      <c r="M61" s="184">
        <f t="shared" si="1"/>
        <v>36</v>
      </c>
      <c r="N61" s="185">
        <v>0</v>
      </c>
      <c r="O61" s="186">
        <v>0</v>
      </c>
    </row>
    <row r="62" spans="1:15" ht="16.5">
      <c r="A62" s="182">
        <v>55</v>
      </c>
      <c r="B62" s="182">
        <v>44120000</v>
      </c>
      <c r="C62" s="324" t="s">
        <v>264</v>
      </c>
      <c r="D62" s="184">
        <v>2</v>
      </c>
      <c r="E62" s="185">
        <v>0</v>
      </c>
      <c r="F62" s="186">
        <v>0</v>
      </c>
      <c r="G62" s="188">
        <v>0</v>
      </c>
      <c r="H62" s="185">
        <v>0</v>
      </c>
      <c r="I62" s="186">
        <v>0</v>
      </c>
      <c r="J62" s="215"/>
      <c r="K62" s="185">
        <v>0</v>
      </c>
      <c r="L62" s="186">
        <v>0</v>
      </c>
      <c r="M62" s="184">
        <f t="shared" si="1"/>
        <v>2</v>
      </c>
      <c r="N62" s="185">
        <v>0</v>
      </c>
      <c r="O62" s="186">
        <v>0</v>
      </c>
    </row>
    <row r="63" spans="1:15" ht="16.5">
      <c r="A63" s="182">
        <v>56</v>
      </c>
      <c r="B63" s="182">
        <v>44120000</v>
      </c>
      <c r="C63" s="324" t="s">
        <v>265</v>
      </c>
      <c r="D63" s="184">
        <v>2</v>
      </c>
      <c r="E63" s="185">
        <v>0</v>
      </c>
      <c r="F63" s="186">
        <v>0</v>
      </c>
      <c r="G63" s="188">
        <v>0</v>
      </c>
      <c r="H63" s="185">
        <v>0</v>
      </c>
      <c r="I63" s="186">
        <v>0</v>
      </c>
      <c r="J63" s="215"/>
      <c r="K63" s="185">
        <v>0</v>
      </c>
      <c r="L63" s="186">
        <v>0</v>
      </c>
      <c r="M63" s="184">
        <f t="shared" si="1"/>
        <v>2</v>
      </c>
      <c r="N63" s="185">
        <v>0</v>
      </c>
      <c r="O63" s="186">
        <v>0</v>
      </c>
    </row>
    <row r="64" spans="1:15" ht="16.5">
      <c r="A64" s="182">
        <v>57</v>
      </c>
      <c r="B64" s="182">
        <v>44120000</v>
      </c>
      <c r="C64" s="324" t="s">
        <v>266</v>
      </c>
      <c r="D64" s="184">
        <v>12</v>
      </c>
      <c r="E64" s="185">
        <v>0</v>
      </c>
      <c r="F64" s="186">
        <v>0</v>
      </c>
      <c r="G64" s="188">
        <v>0</v>
      </c>
      <c r="H64" s="185">
        <v>0</v>
      </c>
      <c r="I64" s="186">
        <v>0</v>
      </c>
      <c r="J64" s="215"/>
      <c r="K64" s="185">
        <v>0</v>
      </c>
      <c r="L64" s="186">
        <v>0</v>
      </c>
      <c r="M64" s="184">
        <f t="shared" si="1"/>
        <v>12</v>
      </c>
      <c r="N64" s="185">
        <v>0</v>
      </c>
      <c r="O64" s="186">
        <v>0</v>
      </c>
    </row>
    <row r="65" spans="1:15" ht="16.5">
      <c r="A65" s="182">
        <v>58</v>
      </c>
      <c r="B65" s="182">
        <v>44102900</v>
      </c>
      <c r="C65" s="324" t="s">
        <v>267</v>
      </c>
      <c r="D65" s="184">
        <v>2</v>
      </c>
      <c r="E65" s="185">
        <v>0</v>
      </c>
      <c r="F65" s="186">
        <v>0</v>
      </c>
      <c r="G65" s="188">
        <v>0</v>
      </c>
      <c r="H65" s="185">
        <v>0</v>
      </c>
      <c r="I65" s="186">
        <v>0</v>
      </c>
      <c r="J65" s="215"/>
      <c r="K65" s="185">
        <v>0</v>
      </c>
      <c r="L65" s="186">
        <v>0</v>
      </c>
      <c r="M65" s="184">
        <f t="shared" si="1"/>
        <v>2</v>
      </c>
      <c r="N65" s="185">
        <v>0</v>
      </c>
      <c r="O65" s="186">
        <v>0</v>
      </c>
    </row>
    <row r="66" spans="1:15" ht="16.5">
      <c r="A66" s="182"/>
      <c r="B66" s="182"/>
      <c r="C66" s="183"/>
      <c r="D66" s="184"/>
      <c r="E66" s="185"/>
      <c r="F66" s="186"/>
      <c r="G66" s="188"/>
      <c r="H66" s="185"/>
      <c r="I66" s="186"/>
      <c r="J66" s="215"/>
      <c r="K66" s="185"/>
      <c r="L66" s="186"/>
      <c r="M66" s="184"/>
      <c r="N66" s="185"/>
      <c r="O66" s="186"/>
    </row>
    <row r="67" spans="1:15" ht="16.5">
      <c r="A67" s="194"/>
      <c r="B67" s="194"/>
      <c r="C67" s="195" t="s">
        <v>16</v>
      </c>
      <c r="D67" s="196"/>
      <c r="E67" s="194"/>
      <c r="F67" s="197"/>
      <c r="G67" s="198"/>
      <c r="H67" s="194"/>
      <c r="I67" s="199"/>
      <c r="J67" s="217"/>
      <c r="K67" s="194"/>
      <c r="L67" s="197"/>
      <c r="M67" s="200"/>
      <c r="N67" s="194"/>
      <c r="O67" s="197"/>
    </row>
    <row r="68" spans="1:15" ht="16.5">
      <c r="A68" s="201">
        <v>1</v>
      </c>
      <c r="B68" s="201">
        <v>47121800</v>
      </c>
      <c r="C68" s="202" t="s">
        <v>268</v>
      </c>
      <c r="D68" s="184">
        <v>43</v>
      </c>
      <c r="E68" s="185">
        <v>0</v>
      </c>
      <c r="F68" s="186">
        <v>0</v>
      </c>
      <c r="G68" s="203">
        <v>0</v>
      </c>
      <c r="H68" s="185">
        <v>0</v>
      </c>
      <c r="I68" s="183">
        <v>0</v>
      </c>
      <c r="J68" s="215"/>
      <c r="K68" s="185">
        <v>0</v>
      </c>
      <c r="L68" s="186">
        <v>0</v>
      </c>
      <c r="M68" s="184">
        <f>D68-J68</f>
        <v>43</v>
      </c>
      <c r="N68" s="185">
        <v>0</v>
      </c>
      <c r="O68" s="186">
        <v>0</v>
      </c>
    </row>
    <row r="69" spans="1:15" s="12" customFormat="1" ht="16.5">
      <c r="A69" s="201">
        <v>2</v>
      </c>
      <c r="B69" s="201">
        <v>52150000</v>
      </c>
      <c r="C69" s="202" t="s">
        <v>269</v>
      </c>
      <c r="D69" s="184">
        <v>3</v>
      </c>
      <c r="E69" s="185">
        <v>0</v>
      </c>
      <c r="F69" s="186">
        <v>0</v>
      </c>
      <c r="G69" s="203">
        <v>0</v>
      </c>
      <c r="H69" s="185">
        <v>0</v>
      </c>
      <c r="I69" s="183">
        <v>0</v>
      </c>
      <c r="J69" s="215"/>
      <c r="K69" s="185">
        <v>0</v>
      </c>
      <c r="L69" s="186">
        <v>0</v>
      </c>
      <c r="M69" s="184">
        <f>D69-J69</f>
        <v>3</v>
      </c>
      <c r="N69" s="185">
        <v>0</v>
      </c>
      <c r="O69" s="186">
        <v>0</v>
      </c>
    </row>
    <row r="70" spans="1:15" s="12" customFormat="1" ht="16.5">
      <c r="A70" s="201">
        <v>3</v>
      </c>
      <c r="B70" s="201">
        <v>47121800</v>
      </c>
      <c r="C70" s="202" t="s">
        <v>270</v>
      </c>
      <c r="D70" s="184">
        <v>2</v>
      </c>
      <c r="E70" s="185">
        <v>0</v>
      </c>
      <c r="F70" s="186">
        <v>0</v>
      </c>
      <c r="G70" s="203">
        <v>0</v>
      </c>
      <c r="H70" s="185">
        <v>0</v>
      </c>
      <c r="I70" s="183">
        <v>0</v>
      </c>
      <c r="J70" s="215"/>
      <c r="K70" s="185">
        <v>0</v>
      </c>
      <c r="L70" s="186">
        <v>0</v>
      </c>
      <c r="M70" s="184">
        <f>D70-J70</f>
        <v>2</v>
      </c>
      <c r="N70" s="185">
        <v>0</v>
      </c>
      <c r="O70" s="186">
        <v>0</v>
      </c>
    </row>
    <row r="71" spans="1:15" ht="16.5">
      <c r="A71" s="201">
        <v>4</v>
      </c>
      <c r="B71" s="201">
        <v>47121800</v>
      </c>
      <c r="C71" s="202" t="s">
        <v>271</v>
      </c>
      <c r="D71" s="184">
        <v>3</v>
      </c>
      <c r="E71" s="185">
        <v>0</v>
      </c>
      <c r="F71" s="186">
        <v>0</v>
      </c>
      <c r="G71" s="203">
        <v>0</v>
      </c>
      <c r="H71" s="185">
        <v>0</v>
      </c>
      <c r="I71" s="183">
        <v>0</v>
      </c>
      <c r="J71" s="215"/>
      <c r="K71" s="185">
        <v>0</v>
      </c>
      <c r="L71" s="186">
        <v>0</v>
      </c>
      <c r="M71" s="184">
        <f>D71-J71</f>
        <v>3</v>
      </c>
      <c r="N71" s="185">
        <v>0</v>
      </c>
      <c r="O71" s="186">
        <v>0</v>
      </c>
    </row>
    <row r="72" spans="1:15" ht="16.5">
      <c r="A72" s="201"/>
      <c r="B72" s="201"/>
      <c r="C72" s="202"/>
      <c r="D72" s="184"/>
      <c r="E72" s="185"/>
      <c r="F72" s="186"/>
      <c r="G72" s="203"/>
      <c r="H72" s="185"/>
      <c r="I72" s="183"/>
      <c r="J72" s="215"/>
      <c r="K72" s="185"/>
      <c r="L72" s="186"/>
      <c r="M72" s="184"/>
      <c r="N72" s="185"/>
      <c r="O72" s="186"/>
    </row>
    <row r="73" spans="1:15" ht="16.5">
      <c r="A73" s="201"/>
      <c r="B73" s="201"/>
      <c r="C73" s="202"/>
      <c r="D73" s="184"/>
      <c r="E73" s="185"/>
      <c r="F73" s="186"/>
      <c r="G73" s="203"/>
      <c r="H73" s="185"/>
      <c r="I73" s="183"/>
      <c r="J73" s="215"/>
      <c r="K73" s="185"/>
      <c r="L73" s="186"/>
      <c r="M73" s="204"/>
      <c r="N73" s="185"/>
      <c r="O73" s="186"/>
    </row>
    <row r="74" spans="1:15" ht="16.5">
      <c r="A74" s="194"/>
      <c r="B74" s="194"/>
      <c r="C74" s="206" t="s">
        <v>17</v>
      </c>
      <c r="D74" s="196"/>
      <c r="E74" s="194"/>
      <c r="F74" s="197"/>
      <c r="G74" s="198"/>
      <c r="H74" s="194"/>
      <c r="I74" s="199"/>
      <c r="J74" s="217"/>
      <c r="K74" s="194"/>
      <c r="L74" s="197"/>
      <c r="M74" s="200"/>
      <c r="N74" s="194"/>
      <c r="O74" s="197"/>
    </row>
    <row r="75" spans="1:15" ht="16.5">
      <c r="A75" s="201">
        <v>1</v>
      </c>
      <c r="B75" s="201">
        <v>39121700</v>
      </c>
      <c r="C75" s="202" t="s">
        <v>272</v>
      </c>
      <c r="D75" s="184">
        <v>8</v>
      </c>
      <c r="E75" s="185">
        <v>0</v>
      </c>
      <c r="F75" s="186">
        <v>0</v>
      </c>
      <c r="G75" s="203">
        <v>0</v>
      </c>
      <c r="H75" s="185">
        <v>0</v>
      </c>
      <c r="I75" s="183">
        <v>0</v>
      </c>
      <c r="J75" s="215"/>
      <c r="K75" s="185">
        <v>0</v>
      </c>
      <c r="L75" s="186">
        <v>0</v>
      </c>
      <c r="M75" s="184">
        <f>D75-J75</f>
        <v>8</v>
      </c>
      <c r="N75" s="185">
        <v>0</v>
      </c>
      <c r="O75" s="186">
        <v>0</v>
      </c>
    </row>
    <row r="76" spans="1:15" ht="16.5">
      <c r="A76" s="201">
        <v>2</v>
      </c>
      <c r="B76" s="201">
        <v>39121700</v>
      </c>
      <c r="C76" s="202" t="s">
        <v>273</v>
      </c>
      <c r="D76" s="184">
        <v>19</v>
      </c>
      <c r="E76" s="185">
        <v>0</v>
      </c>
      <c r="F76" s="186">
        <v>0</v>
      </c>
      <c r="G76" s="203">
        <v>0</v>
      </c>
      <c r="H76" s="185">
        <v>0</v>
      </c>
      <c r="I76" s="183">
        <v>0</v>
      </c>
      <c r="J76" s="215">
        <v>1</v>
      </c>
      <c r="K76" s="185">
        <v>0</v>
      </c>
      <c r="L76" s="186">
        <v>0</v>
      </c>
      <c r="M76" s="184">
        <f>D76-J76</f>
        <v>18</v>
      </c>
      <c r="N76" s="185">
        <v>0</v>
      </c>
      <c r="O76" s="186">
        <v>0</v>
      </c>
    </row>
    <row r="77" spans="1:15" ht="16.5">
      <c r="A77" s="201">
        <v>3</v>
      </c>
      <c r="B77" s="201">
        <v>39121700</v>
      </c>
      <c r="C77" s="205" t="s">
        <v>274</v>
      </c>
      <c r="D77" s="184">
        <v>36</v>
      </c>
      <c r="E77" s="185">
        <v>0</v>
      </c>
      <c r="F77" s="186">
        <v>0</v>
      </c>
      <c r="G77" s="203">
        <v>0</v>
      </c>
      <c r="H77" s="185">
        <v>0</v>
      </c>
      <c r="I77" s="183">
        <v>0</v>
      </c>
      <c r="J77" s="215"/>
      <c r="K77" s="185">
        <v>0</v>
      </c>
      <c r="L77" s="186">
        <v>0</v>
      </c>
      <c r="M77" s="184">
        <f>D77-J77</f>
        <v>36</v>
      </c>
      <c r="N77" s="185">
        <v>0</v>
      </c>
      <c r="O77" s="186">
        <v>0</v>
      </c>
    </row>
    <row r="78" spans="1:15" ht="16.5">
      <c r="A78" s="341">
        <v>4</v>
      </c>
      <c r="B78" s="341">
        <v>39121700</v>
      </c>
      <c r="C78" s="342" t="s">
        <v>275</v>
      </c>
      <c r="D78" s="343">
        <v>78</v>
      </c>
      <c r="E78" s="344">
        <v>0</v>
      </c>
      <c r="F78" s="345">
        <v>0</v>
      </c>
      <c r="G78" s="346">
        <v>0</v>
      </c>
      <c r="H78" s="344">
        <v>0</v>
      </c>
      <c r="I78" s="347">
        <v>0</v>
      </c>
      <c r="J78" s="348"/>
      <c r="K78" s="344">
        <v>0</v>
      </c>
      <c r="L78" s="345">
        <v>0</v>
      </c>
      <c r="M78" s="343">
        <f>D78-J78</f>
        <v>78</v>
      </c>
      <c r="N78" s="344">
        <v>0</v>
      </c>
      <c r="O78" s="345">
        <v>0</v>
      </c>
    </row>
    <row r="79" spans="1:15" ht="16.5">
      <c r="A79" s="207"/>
      <c r="B79" s="207"/>
      <c r="C79" s="325"/>
      <c r="D79" s="208"/>
      <c r="E79" s="209"/>
      <c r="F79" s="210"/>
      <c r="G79" s="211"/>
      <c r="H79" s="209"/>
      <c r="I79" s="212"/>
      <c r="J79" s="218"/>
      <c r="K79" s="209"/>
      <c r="L79" s="210"/>
      <c r="M79" s="208"/>
      <c r="N79" s="209"/>
      <c r="O79" s="210"/>
    </row>
    <row r="80" spans="1:15" s="22" customFormat="1" ht="21">
      <c r="A80" s="59"/>
      <c r="B80" s="59"/>
      <c r="C80" s="60"/>
      <c r="D80" s="61"/>
      <c r="E80" s="59"/>
      <c r="F80" s="59"/>
      <c r="G80" s="59"/>
      <c r="H80" s="59"/>
      <c r="I80" s="59"/>
      <c r="J80" s="59"/>
      <c r="K80" s="59"/>
      <c r="L80" s="59"/>
      <c r="M80" s="61"/>
      <c r="N80" s="59"/>
      <c r="O80" s="59"/>
    </row>
    <row r="81" spans="1:15" s="22" customFormat="1" ht="21">
      <c r="A81" s="60"/>
      <c r="B81" s="60"/>
      <c r="C81" s="62"/>
      <c r="D81" s="63"/>
      <c r="E81" s="64"/>
      <c r="F81" s="64"/>
      <c r="G81" s="65"/>
      <c r="H81" s="64"/>
      <c r="I81" s="64"/>
      <c r="J81" s="65"/>
      <c r="K81" s="64"/>
      <c r="L81" s="64"/>
      <c r="M81" s="63"/>
      <c r="N81" s="64"/>
      <c r="O81" s="64"/>
    </row>
    <row r="82" spans="1:15" s="22" customFormat="1" ht="21">
      <c r="A82" s="60"/>
      <c r="B82" s="60"/>
      <c r="C82" s="62"/>
      <c r="D82" s="63"/>
      <c r="E82" s="64"/>
      <c r="F82" s="64"/>
      <c r="G82" s="65"/>
      <c r="H82" s="64"/>
      <c r="I82" s="64"/>
      <c r="J82" s="65"/>
      <c r="K82" s="64"/>
      <c r="L82" s="64"/>
      <c r="M82" s="63"/>
      <c r="N82" s="64"/>
      <c r="O82" s="64"/>
    </row>
    <row r="83" spans="1:15" s="22" customFormat="1" ht="21">
      <c r="A83" s="60"/>
      <c r="B83" s="60"/>
      <c r="C83" s="66"/>
      <c r="D83" s="63"/>
      <c r="E83" s="64"/>
      <c r="F83" s="64"/>
      <c r="G83" s="65"/>
      <c r="H83" s="64"/>
      <c r="I83" s="64"/>
      <c r="J83" s="65"/>
      <c r="K83" s="64"/>
      <c r="L83" s="64"/>
      <c r="M83" s="63"/>
      <c r="N83" s="64"/>
      <c r="O83" s="64"/>
    </row>
    <row r="84" spans="1:15" s="22" customFormat="1" ht="21">
      <c r="A84" s="60"/>
      <c r="B84" s="60"/>
      <c r="C84" s="67"/>
      <c r="D84" s="63"/>
      <c r="E84" s="64"/>
      <c r="F84" s="64"/>
      <c r="G84" s="65"/>
      <c r="H84" s="64"/>
      <c r="I84" s="64"/>
      <c r="J84" s="65"/>
      <c r="K84" s="64"/>
      <c r="L84" s="64"/>
      <c r="M84" s="63"/>
      <c r="N84" s="64"/>
      <c r="O84" s="64"/>
    </row>
  </sheetData>
  <sheetProtection/>
  <mergeCells count="7">
    <mergeCell ref="A1:O1"/>
    <mergeCell ref="A2:O2"/>
    <mergeCell ref="A3:O3"/>
    <mergeCell ref="D4:F4"/>
    <mergeCell ref="G4:I4"/>
    <mergeCell ref="J4:L4"/>
    <mergeCell ref="M4:O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415"/>
  <sheetViews>
    <sheetView zoomScale="90" zoomScaleNormal="90" zoomScalePageLayoutView="0" workbookViewId="0" topLeftCell="A1">
      <pane ySplit="6" topLeftCell="A163" activePane="bottomLeft" state="frozen"/>
      <selection pane="topLeft" activeCell="A1" sqref="A1"/>
      <selection pane="bottomLeft" activeCell="Q170" sqref="Q170"/>
    </sheetView>
  </sheetViews>
  <sheetFormatPr defaultColWidth="9.140625" defaultRowHeight="15"/>
  <cols>
    <col min="1" max="1" width="4.140625" style="0" customWidth="1"/>
    <col min="2" max="2" width="7.57421875" style="0" customWidth="1"/>
    <col min="3" max="3" width="31.140625" style="0" customWidth="1"/>
    <col min="4" max="4" width="5.57421875" style="0" customWidth="1"/>
    <col min="5" max="5" width="8.140625" style="0" customWidth="1"/>
    <col min="6" max="6" width="9.7109375" style="12" customWidth="1"/>
    <col min="7" max="7" width="6.140625" style="0" customWidth="1"/>
    <col min="8" max="8" width="8.140625" style="0" customWidth="1"/>
    <col min="9" max="9" width="10.421875" style="12" customWidth="1"/>
    <col min="10" max="10" width="5.421875" style="0" customWidth="1"/>
    <col min="11" max="11" width="7.57421875" style="0" customWidth="1"/>
    <col min="12" max="12" width="10.140625" style="12" customWidth="1"/>
    <col min="13" max="13" width="5.140625" style="0" customWidth="1"/>
    <col min="14" max="14" width="7.140625" style="0" customWidth="1"/>
    <col min="15" max="15" width="9.140625" style="0" customWidth="1"/>
    <col min="16" max="17" width="8.8515625" style="406" customWidth="1"/>
  </cols>
  <sheetData>
    <row r="1" spans="1:15" ht="20.25">
      <c r="A1" s="472" t="s">
        <v>278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</row>
    <row r="2" spans="1:15" ht="20.25">
      <c r="A2" s="472" t="s">
        <v>0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</row>
    <row r="3" spans="1:15" ht="20.25">
      <c r="A3" s="456" t="s">
        <v>325</v>
      </c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</row>
    <row r="4" spans="1:17" ht="20.25">
      <c r="A4" s="112"/>
      <c r="B4" s="112" t="s">
        <v>1</v>
      </c>
      <c r="C4" s="113"/>
      <c r="D4" s="473" t="s">
        <v>2</v>
      </c>
      <c r="E4" s="474"/>
      <c r="F4" s="475"/>
      <c r="G4" s="473" t="s">
        <v>3</v>
      </c>
      <c r="H4" s="474"/>
      <c r="I4" s="475"/>
      <c r="J4" s="473" t="s">
        <v>4</v>
      </c>
      <c r="K4" s="474"/>
      <c r="L4" s="475"/>
      <c r="M4" s="476" t="s">
        <v>5</v>
      </c>
      <c r="N4" s="477"/>
      <c r="O4" s="478"/>
      <c r="Q4" s="406" t="s">
        <v>326</v>
      </c>
    </row>
    <row r="5" spans="1:15" ht="20.25">
      <c r="A5" s="114" t="s">
        <v>6</v>
      </c>
      <c r="B5" s="114" t="s">
        <v>18</v>
      </c>
      <c r="C5" s="115" t="s">
        <v>8</v>
      </c>
      <c r="D5" s="116" t="s">
        <v>9</v>
      </c>
      <c r="E5" s="112" t="s">
        <v>10</v>
      </c>
      <c r="F5" s="117" t="s">
        <v>9</v>
      </c>
      <c r="G5" s="118" t="s">
        <v>9</v>
      </c>
      <c r="H5" s="112" t="s">
        <v>10</v>
      </c>
      <c r="I5" s="119" t="s">
        <v>9</v>
      </c>
      <c r="J5" s="116" t="s">
        <v>9</v>
      </c>
      <c r="K5" s="112" t="s">
        <v>10</v>
      </c>
      <c r="L5" s="117" t="s">
        <v>9</v>
      </c>
      <c r="M5" s="116" t="s">
        <v>9</v>
      </c>
      <c r="N5" s="112" t="s">
        <v>10</v>
      </c>
      <c r="O5" s="120" t="s">
        <v>9</v>
      </c>
    </row>
    <row r="6" spans="1:15" ht="20.25">
      <c r="A6" s="121"/>
      <c r="B6" s="121"/>
      <c r="C6" s="122"/>
      <c r="D6" s="123" t="s">
        <v>11</v>
      </c>
      <c r="E6" s="121" t="s">
        <v>12</v>
      </c>
      <c r="F6" s="124" t="s">
        <v>13</v>
      </c>
      <c r="G6" s="125" t="s">
        <v>11</v>
      </c>
      <c r="H6" s="121" t="s">
        <v>12</v>
      </c>
      <c r="I6" s="126" t="s">
        <v>13</v>
      </c>
      <c r="J6" s="123" t="s">
        <v>11</v>
      </c>
      <c r="K6" s="121" t="s">
        <v>12</v>
      </c>
      <c r="L6" s="124" t="s">
        <v>13</v>
      </c>
      <c r="M6" s="123" t="s">
        <v>11</v>
      </c>
      <c r="N6" s="121" t="s">
        <v>12</v>
      </c>
      <c r="O6" s="127" t="s">
        <v>13</v>
      </c>
    </row>
    <row r="7" spans="1:17" ht="20.25">
      <c r="A7" s="91">
        <v>132</v>
      </c>
      <c r="B7" s="88">
        <v>44102900</v>
      </c>
      <c r="C7" s="135" t="s">
        <v>19</v>
      </c>
      <c r="D7" s="330">
        <v>1</v>
      </c>
      <c r="E7" s="135">
        <v>952.3</v>
      </c>
      <c r="F7" s="128">
        <f>D7*E7</f>
        <v>952.3</v>
      </c>
      <c r="G7" s="130">
        <v>0</v>
      </c>
      <c r="H7" s="329">
        <v>0</v>
      </c>
      <c r="I7" s="128">
        <f>G7*H7</f>
        <v>0</v>
      </c>
      <c r="J7" s="331">
        <v>0</v>
      </c>
      <c r="K7" s="135">
        <v>0</v>
      </c>
      <c r="L7" s="128">
        <f>J7*K7</f>
        <v>0</v>
      </c>
      <c r="M7" s="395">
        <f>D7+G7-J7</f>
        <v>1</v>
      </c>
      <c r="N7" s="329">
        <v>952.3</v>
      </c>
      <c r="O7" s="128">
        <f>F7+I7-L7</f>
        <v>952.3</v>
      </c>
      <c r="P7" s="407">
        <f>(D7*E7)+(G7*H7)-(J7*K7)</f>
        <v>952.3</v>
      </c>
      <c r="Q7" s="407">
        <f>O7-P7</f>
        <v>0</v>
      </c>
    </row>
    <row r="8" spans="1:17" ht="20.25">
      <c r="A8" s="92">
        <v>133</v>
      </c>
      <c r="B8" s="92">
        <v>44102900</v>
      </c>
      <c r="C8" s="14" t="s">
        <v>20</v>
      </c>
      <c r="D8" s="332">
        <v>5</v>
      </c>
      <c r="E8" s="16">
        <v>1070</v>
      </c>
      <c r="F8" s="128">
        <f aca="true" t="shared" si="0" ref="F8:F18">D8*E8</f>
        <v>5350</v>
      </c>
      <c r="G8" s="333">
        <v>0</v>
      </c>
      <c r="H8" s="16">
        <v>0</v>
      </c>
      <c r="I8" s="128">
        <f aca="true" t="shared" si="1" ref="I8:I17">G8*H8</f>
        <v>0</v>
      </c>
      <c r="J8" s="15">
        <v>0</v>
      </c>
      <c r="K8" s="329">
        <v>0</v>
      </c>
      <c r="L8" s="128">
        <f aca="true" t="shared" si="2" ref="L8:L17">J8*K8</f>
        <v>0</v>
      </c>
      <c r="M8" s="395">
        <f aca="true" t="shared" si="3" ref="M8:M17">D8+G8-J8</f>
        <v>5</v>
      </c>
      <c r="N8" s="329">
        <v>0</v>
      </c>
      <c r="O8" s="128">
        <f aca="true" t="shared" si="4" ref="O8:O17">F8+I8-L8</f>
        <v>5350</v>
      </c>
      <c r="P8" s="407">
        <f aca="true" t="shared" si="5" ref="P8:P71">(D8*E8)+(G8*H8)-(J8*K8)</f>
        <v>5350</v>
      </c>
      <c r="Q8" s="407">
        <f aca="true" t="shared" si="6" ref="Q8:Q71">O8-P8</f>
        <v>0</v>
      </c>
    </row>
    <row r="9" spans="1:17" ht="20.25">
      <c r="A9" s="92">
        <v>134</v>
      </c>
      <c r="B9" s="92">
        <v>44102900</v>
      </c>
      <c r="C9" s="14" t="s">
        <v>21</v>
      </c>
      <c r="D9" s="332">
        <v>4</v>
      </c>
      <c r="E9" s="16">
        <v>1048.6</v>
      </c>
      <c r="F9" s="128">
        <f t="shared" si="0"/>
        <v>4194.4</v>
      </c>
      <c r="G9" s="333">
        <v>5</v>
      </c>
      <c r="H9" s="16">
        <v>1048.6</v>
      </c>
      <c r="I9" s="128">
        <f t="shared" si="1"/>
        <v>5243</v>
      </c>
      <c r="J9" s="15">
        <v>4</v>
      </c>
      <c r="K9" s="16">
        <v>1048.6</v>
      </c>
      <c r="L9" s="128">
        <f t="shared" si="2"/>
        <v>4194.4</v>
      </c>
      <c r="M9" s="395">
        <f t="shared" si="3"/>
        <v>5</v>
      </c>
      <c r="N9" s="16">
        <v>1048.6</v>
      </c>
      <c r="O9" s="128">
        <f t="shared" si="4"/>
        <v>5243</v>
      </c>
      <c r="P9" s="407">
        <f t="shared" si="5"/>
        <v>5243</v>
      </c>
      <c r="Q9" s="407">
        <f t="shared" si="6"/>
        <v>0</v>
      </c>
    </row>
    <row r="10" spans="1:17" ht="20.25">
      <c r="A10" s="92">
        <v>135</v>
      </c>
      <c r="B10" s="92">
        <v>44102900</v>
      </c>
      <c r="C10" s="14" t="s">
        <v>22</v>
      </c>
      <c r="D10" s="332">
        <v>2</v>
      </c>
      <c r="E10" s="16">
        <v>1123.5</v>
      </c>
      <c r="F10" s="128">
        <f t="shared" si="0"/>
        <v>2247</v>
      </c>
      <c r="G10" s="333">
        <v>0</v>
      </c>
      <c r="H10" s="16">
        <v>0</v>
      </c>
      <c r="I10" s="128">
        <f t="shared" si="1"/>
        <v>0</v>
      </c>
      <c r="J10" s="15">
        <v>2</v>
      </c>
      <c r="K10" s="16">
        <v>1123.5</v>
      </c>
      <c r="L10" s="128">
        <f t="shared" si="2"/>
        <v>2247</v>
      </c>
      <c r="M10" s="395">
        <f t="shared" si="3"/>
        <v>0</v>
      </c>
      <c r="N10" s="16">
        <v>0</v>
      </c>
      <c r="O10" s="128">
        <f t="shared" si="4"/>
        <v>0</v>
      </c>
      <c r="P10" s="407">
        <f t="shared" si="5"/>
        <v>0</v>
      </c>
      <c r="Q10" s="407">
        <f t="shared" si="6"/>
        <v>0</v>
      </c>
    </row>
    <row r="11" spans="1:17" ht="20.25">
      <c r="A11" s="92">
        <v>135</v>
      </c>
      <c r="B11" s="92">
        <v>44102900</v>
      </c>
      <c r="C11" s="14" t="s">
        <v>22</v>
      </c>
      <c r="D11" s="332">
        <v>0</v>
      </c>
      <c r="E11" s="16">
        <v>0</v>
      </c>
      <c r="F11" s="128">
        <f t="shared" si="0"/>
        <v>0</v>
      </c>
      <c r="G11" s="333">
        <v>5</v>
      </c>
      <c r="H11" s="16">
        <v>1166.3</v>
      </c>
      <c r="I11" s="128">
        <f t="shared" si="1"/>
        <v>5831.5</v>
      </c>
      <c r="J11" s="15">
        <v>2</v>
      </c>
      <c r="K11" s="16">
        <v>1166.3</v>
      </c>
      <c r="L11" s="128">
        <f t="shared" si="2"/>
        <v>2332.6</v>
      </c>
      <c r="M11" s="395">
        <f t="shared" si="3"/>
        <v>3</v>
      </c>
      <c r="N11" s="16">
        <v>1166.3</v>
      </c>
      <c r="O11" s="128">
        <f t="shared" si="4"/>
        <v>3498.9</v>
      </c>
      <c r="P11" s="407">
        <f t="shared" si="5"/>
        <v>3498.9</v>
      </c>
      <c r="Q11" s="407">
        <f t="shared" si="6"/>
        <v>0</v>
      </c>
    </row>
    <row r="12" spans="1:17" ht="20.25">
      <c r="A12" s="92">
        <v>136</v>
      </c>
      <c r="B12" s="92">
        <v>44102900</v>
      </c>
      <c r="C12" s="14" t="s">
        <v>276</v>
      </c>
      <c r="D12" s="332">
        <v>1</v>
      </c>
      <c r="E12" s="16">
        <v>1915.3</v>
      </c>
      <c r="F12" s="128">
        <f t="shared" si="0"/>
        <v>1915.3</v>
      </c>
      <c r="G12" s="333">
        <v>0</v>
      </c>
      <c r="H12" s="16">
        <v>0</v>
      </c>
      <c r="I12" s="128">
        <f t="shared" si="1"/>
        <v>0</v>
      </c>
      <c r="J12" s="15">
        <v>0</v>
      </c>
      <c r="K12" s="16">
        <v>0</v>
      </c>
      <c r="L12" s="128">
        <f t="shared" si="2"/>
        <v>0</v>
      </c>
      <c r="M12" s="395">
        <f t="shared" si="3"/>
        <v>1</v>
      </c>
      <c r="N12" s="16">
        <v>1915.3</v>
      </c>
      <c r="O12" s="128">
        <f t="shared" si="4"/>
        <v>1915.3</v>
      </c>
      <c r="P12" s="407">
        <f t="shared" si="5"/>
        <v>1915.3</v>
      </c>
      <c r="Q12" s="407">
        <f t="shared" si="6"/>
        <v>0</v>
      </c>
    </row>
    <row r="13" spans="1:17" ht="20.25">
      <c r="A13" s="92">
        <v>137</v>
      </c>
      <c r="B13" s="92">
        <v>44102900</v>
      </c>
      <c r="C13" s="14" t="s">
        <v>23</v>
      </c>
      <c r="D13" s="332">
        <v>2</v>
      </c>
      <c r="E13" s="16">
        <v>2889</v>
      </c>
      <c r="F13" s="128">
        <f>D13*E13</f>
        <v>5778</v>
      </c>
      <c r="G13" s="333">
        <v>0</v>
      </c>
      <c r="H13" s="16">
        <v>0</v>
      </c>
      <c r="I13" s="128">
        <f>G13*H13</f>
        <v>0</v>
      </c>
      <c r="J13" s="15">
        <v>0</v>
      </c>
      <c r="K13" s="16">
        <v>0</v>
      </c>
      <c r="L13" s="128">
        <f>J13*K13</f>
        <v>0</v>
      </c>
      <c r="M13" s="395">
        <f>D13+G13-J13</f>
        <v>2</v>
      </c>
      <c r="N13" s="16">
        <v>2889</v>
      </c>
      <c r="O13" s="128">
        <f t="shared" si="4"/>
        <v>5778</v>
      </c>
      <c r="P13" s="407">
        <f t="shared" si="5"/>
        <v>5778</v>
      </c>
      <c r="Q13" s="407">
        <f t="shared" si="6"/>
        <v>0</v>
      </c>
    </row>
    <row r="14" spans="1:17" ht="20.25">
      <c r="A14" s="92">
        <v>138</v>
      </c>
      <c r="B14" s="92">
        <v>44102900</v>
      </c>
      <c r="C14" s="14" t="s">
        <v>24</v>
      </c>
      <c r="D14" s="332">
        <v>2</v>
      </c>
      <c r="E14" s="16">
        <v>1979.5</v>
      </c>
      <c r="F14" s="128">
        <f t="shared" si="0"/>
        <v>3959</v>
      </c>
      <c r="G14" s="333">
        <v>0</v>
      </c>
      <c r="H14" s="16">
        <v>0</v>
      </c>
      <c r="I14" s="128">
        <f t="shared" si="1"/>
        <v>0</v>
      </c>
      <c r="J14" s="15">
        <v>2</v>
      </c>
      <c r="K14" s="16">
        <v>1979.5</v>
      </c>
      <c r="L14" s="128">
        <f t="shared" si="2"/>
        <v>3959</v>
      </c>
      <c r="M14" s="395">
        <f t="shared" si="3"/>
        <v>0</v>
      </c>
      <c r="N14" s="16">
        <v>0</v>
      </c>
      <c r="O14" s="128">
        <f t="shared" si="4"/>
        <v>0</v>
      </c>
      <c r="P14" s="407">
        <f t="shared" si="5"/>
        <v>0</v>
      </c>
      <c r="Q14" s="407">
        <f t="shared" si="6"/>
        <v>0</v>
      </c>
    </row>
    <row r="15" spans="1:17" ht="20.25">
      <c r="A15" s="92">
        <v>138</v>
      </c>
      <c r="B15" s="92">
        <v>44102900</v>
      </c>
      <c r="C15" s="14" t="s">
        <v>24</v>
      </c>
      <c r="D15" s="332">
        <v>0</v>
      </c>
      <c r="E15" s="16">
        <v>0</v>
      </c>
      <c r="F15" s="128">
        <f t="shared" si="0"/>
        <v>0</v>
      </c>
      <c r="G15" s="333">
        <v>3</v>
      </c>
      <c r="H15" s="16">
        <v>2086.5</v>
      </c>
      <c r="I15" s="128">
        <f t="shared" si="1"/>
        <v>6259.5</v>
      </c>
      <c r="J15" s="15">
        <v>1</v>
      </c>
      <c r="K15" s="16">
        <v>2086.5</v>
      </c>
      <c r="L15" s="128">
        <f t="shared" si="2"/>
        <v>2086.5</v>
      </c>
      <c r="M15" s="395">
        <f t="shared" si="3"/>
        <v>2</v>
      </c>
      <c r="N15" s="16">
        <v>2086.5</v>
      </c>
      <c r="O15" s="128">
        <f t="shared" si="4"/>
        <v>4173</v>
      </c>
      <c r="P15" s="407">
        <f t="shared" si="5"/>
        <v>4173</v>
      </c>
      <c r="Q15" s="407">
        <f t="shared" si="6"/>
        <v>0</v>
      </c>
    </row>
    <row r="16" spans="1:17" ht="20.25">
      <c r="A16" s="92">
        <v>139</v>
      </c>
      <c r="B16" s="92">
        <v>44102900</v>
      </c>
      <c r="C16" s="14" t="s">
        <v>25</v>
      </c>
      <c r="D16" s="332">
        <v>9</v>
      </c>
      <c r="E16" s="16">
        <v>406.6</v>
      </c>
      <c r="F16" s="128">
        <f t="shared" si="0"/>
        <v>3659.4</v>
      </c>
      <c r="G16" s="15">
        <v>5</v>
      </c>
      <c r="H16" s="16">
        <v>406.6</v>
      </c>
      <c r="I16" s="128">
        <f t="shared" si="1"/>
        <v>2033</v>
      </c>
      <c r="J16" s="15">
        <v>14</v>
      </c>
      <c r="K16" s="16">
        <v>406.6</v>
      </c>
      <c r="L16" s="128">
        <f t="shared" si="2"/>
        <v>5692.400000000001</v>
      </c>
      <c r="M16" s="395">
        <f t="shared" si="3"/>
        <v>0</v>
      </c>
      <c r="N16" s="16">
        <v>0</v>
      </c>
      <c r="O16" s="128">
        <f t="shared" si="4"/>
        <v>0</v>
      </c>
      <c r="P16" s="407">
        <f t="shared" si="5"/>
        <v>0</v>
      </c>
      <c r="Q16" s="407">
        <f t="shared" si="6"/>
        <v>0</v>
      </c>
    </row>
    <row r="17" spans="1:17" ht="20.25">
      <c r="A17" s="92">
        <v>139</v>
      </c>
      <c r="B17" s="92">
        <v>44102900</v>
      </c>
      <c r="C17" s="14" t="s">
        <v>25</v>
      </c>
      <c r="D17" s="332">
        <v>0</v>
      </c>
      <c r="E17" s="16">
        <v>0</v>
      </c>
      <c r="F17" s="128">
        <f t="shared" si="0"/>
        <v>0</v>
      </c>
      <c r="G17" s="333">
        <v>7</v>
      </c>
      <c r="H17" s="16">
        <v>433.35</v>
      </c>
      <c r="I17" s="128">
        <f t="shared" si="1"/>
        <v>3033.4500000000003</v>
      </c>
      <c r="J17" s="15">
        <v>3</v>
      </c>
      <c r="K17" s="16">
        <v>433.35</v>
      </c>
      <c r="L17" s="128">
        <f t="shared" si="2"/>
        <v>1300.0500000000002</v>
      </c>
      <c r="M17" s="395">
        <f t="shared" si="3"/>
        <v>4</v>
      </c>
      <c r="N17" s="16">
        <v>433.35</v>
      </c>
      <c r="O17" s="128">
        <f t="shared" si="4"/>
        <v>1733.4</v>
      </c>
      <c r="P17" s="407">
        <f t="shared" si="5"/>
        <v>1733.4</v>
      </c>
      <c r="Q17" s="407">
        <f t="shared" si="6"/>
        <v>0</v>
      </c>
    </row>
    <row r="18" spans="1:17" ht="20.25">
      <c r="A18" s="92">
        <v>140</v>
      </c>
      <c r="B18" s="92">
        <v>44102900</v>
      </c>
      <c r="C18" s="14" t="s">
        <v>26</v>
      </c>
      <c r="D18" s="332">
        <v>5</v>
      </c>
      <c r="E18" s="16">
        <v>321</v>
      </c>
      <c r="F18" s="128">
        <f t="shared" si="0"/>
        <v>1605</v>
      </c>
      <c r="G18" s="333">
        <v>3</v>
      </c>
      <c r="H18" s="16">
        <v>321</v>
      </c>
      <c r="I18" s="128">
        <f aca="true" t="shared" si="7" ref="I18:I45">G18*H18</f>
        <v>963</v>
      </c>
      <c r="J18" s="15">
        <v>7</v>
      </c>
      <c r="K18" s="16">
        <v>321</v>
      </c>
      <c r="L18" s="128">
        <f aca="true" t="shared" si="8" ref="L18:L45">J18*K18</f>
        <v>2247</v>
      </c>
      <c r="M18" s="395">
        <f aca="true" t="shared" si="9" ref="M18:M45">D18+G18-J18</f>
        <v>1</v>
      </c>
      <c r="N18" s="16">
        <v>321</v>
      </c>
      <c r="O18" s="128">
        <f aca="true" t="shared" si="10" ref="O18:O45">F18+I18-L18</f>
        <v>321</v>
      </c>
      <c r="P18" s="407">
        <f t="shared" si="5"/>
        <v>321</v>
      </c>
      <c r="Q18" s="407">
        <f t="shared" si="6"/>
        <v>0</v>
      </c>
    </row>
    <row r="19" spans="1:17" ht="20.25">
      <c r="A19" s="92">
        <v>140</v>
      </c>
      <c r="B19" s="92">
        <v>44102900</v>
      </c>
      <c r="C19" s="14" t="s">
        <v>26</v>
      </c>
      <c r="D19" s="332">
        <v>0</v>
      </c>
      <c r="E19" s="16">
        <v>0</v>
      </c>
      <c r="F19" s="128">
        <f aca="true" t="shared" si="11" ref="F19:F34">D19*E19</f>
        <v>0</v>
      </c>
      <c r="G19" s="333">
        <v>5</v>
      </c>
      <c r="H19" s="16">
        <v>343.47</v>
      </c>
      <c r="I19" s="128">
        <f t="shared" si="7"/>
        <v>1717.3500000000001</v>
      </c>
      <c r="J19" s="15">
        <v>0</v>
      </c>
      <c r="K19" s="16">
        <v>0</v>
      </c>
      <c r="L19" s="128">
        <f t="shared" si="8"/>
        <v>0</v>
      </c>
      <c r="M19" s="395">
        <f t="shared" si="9"/>
        <v>5</v>
      </c>
      <c r="N19" s="16">
        <v>343.47</v>
      </c>
      <c r="O19" s="128">
        <f t="shared" si="10"/>
        <v>1717.3500000000001</v>
      </c>
      <c r="P19" s="407">
        <f t="shared" si="5"/>
        <v>1717.3500000000001</v>
      </c>
      <c r="Q19" s="407">
        <f t="shared" si="6"/>
        <v>0</v>
      </c>
    </row>
    <row r="20" spans="1:17" ht="20.25">
      <c r="A20" s="92">
        <v>141</v>
      </c>
      <c r="B20" s="92">
        <v>44102900</v>
      </c>
      <c r="C20" s="14" t="s">
        <v>27</v>
      </c>
      <c r="D20" s="332">
        <v>5</v>
      </c>
      <c r="E20" s="16">
        <v>321</v>
      </c>
      <c r="F20" s="128">
        <f t="shared" si="11"/>
        <v>1605</v>
      </c>
      <c r="G20" s="333">
        <v>3</v>
      </c>
      <c r="H20" s="16">
        <v>321</v>
      </c>
      <c r="I20" s="128">
        <f t="shared" si="7"/>
        <v>963</v>
      </c>
      <c r="J20" s="15">
        <v>6</v>
      </c>
      <c r="K20" s="16">
        <v>321</v>
      </c>
      <c r="L20" s="128">
        <f t="shared" si="8"/>
        <v>1926</v>
      </c>
      <c r="M20" s="395">
        <f t="shared" si="9"/>
        <v>2</v>
      </c>
      <c r="N20" s="16">
        <v>321</v>
      </c>
      <c r="O20" s="128">
        <f t="shared" si="10"/>
        <v>642</v>
      </c>
      <c r="P20" s="407">
        <f t="shared" si="5"/>
        <v>642</v>
      </c>
      <c r="Q20" s="407">
        <f t="shared" si="6"/>
        <v>0</v>
      </c>
    </row>
    <row r="21" spans="1:17" ht="20.25">
      <c r="A21" s="92">
        <v>141</v>
      </c>
      <c r="B21" s="92">
        <v>44102900</v>
      </c>
      <c r="C21" s="14" t="s">
        <v>27</v>
      </c>
      <c r="D21" s="332">
        <v>0</v>
      </c>
      <c r="E21" s="16">
        <v>0</v>
      </c>
      <c r="F21" s="128">
        <f t="shared" si="11"/>
        <v>0</v>
      </c>
      <c r="G21" s="333">
        <v>4</v>
      </c>
      <c r="H21" s="16">
        <v>343.47</v>
      </c>
      <c r="I21" s="128">
        <f t="shared" si="7"/>
        <v>1373.88</v>
      </c>
      <c r="J21" s="15">
        <v>0</v>
      </c>
      <c r="K21" s="16">
        <v>0</v>
      </c>
      <c r="L21" s="128">
        <f t="shared" si="8"/>
        <v>0</v>
      </c>
      <c r="M21" s="395">
        <f t="shared" si="9"/>
        <v>4</v>
      </c>
      <c r="N21" s="16">
        <v>343.47</v>
      </c>
      <c r="O21" s="128">
        <f t="shared" si="10"/>
        <v>1373.88</v>
      </c>
      <c r="P21" s="407">
        <f t="shared" si="5"/>
        <v>1373.88</v>
      </c>
      <c r="Q21" s="407">
        <f t="shared" si="6"/>
        <v>0</v>
      </c>
    </row>
    <row r="22" spans="1:17" ht="20.25">
      <c r="A22" s="92">
        <v>142</v>
      </c>
      <c r="B22" s="92">
        <v>44102900</v>
      </c>
      <c r="C22" s="11" t="s">
        <v>28</v>
      </c>
      <c r="D22" s="332">
        <v>6</v>
      </c>
      <c r="E22" s="16">
        <v>321</v>
      </c>
      <c r="F22" s="128">
        <f t="shared" si="11"/>
        <v>1926</v>
      </c>
      <c r="G22" s="333">
        <v>2</v>
      </c>
      <c r="H22" s="16">
        <v>321</v>
      </c>
      <c r="I22" s="128">
        <f t="shared" si="7"/>
        <v>642</v>
      </c>
      <c r="J22" s="15">
        <v>7</v>
      </c>
      <c r="K22" s="16">
        <v>321</v>
      </c>
      <c r="L22" s="128">
        <f t="shared" si="8"/>
        <v>2247</v>
      </c>
      <c r="M22" s="395">
        <f t="shared" si="9"/>
        <v>1</v>
      </c>
      <c r="N22" s="16">
        <v>321</v>
      </c>
      <c r="O22" s="128">
        <f t="shared" si="10"/>
        <v>321</v>
      </c>
      <c r="P22" s="407">
        <f t="shared" si="5"/>
        <v>321</v>
      </c>
      <c r="Q22" s="407">
        <f t="shared" si="6"/>
        <v>0</v>
      </c>
    </row>
    <row r="23" spans="1:17" ht="20.25">
      <c r="A23" s="92">
        <v>142</v>
      </c>
      <c r="B23" s="92">
        <v>44102900</v>
      </c>
      <c r="C23" s="11" t="s">
        <v>28</v>
      </c>
      <c r="D23" s="332">
        <v>0</v>
      </c>
      <c r="E23" s="16">
        <v>0</v>
      </c>
      <c r="F23" s="128">
        <f t="shared" si="11"/>
        <v>0</v>
      </c>
      <c r="G23" s="333">
        <v>4</v>
      </c>
      <c r="H23" s="16">
        <v>343.47</v>
      </c>
      <c r="I23" s="128">
        <f t="shared" si="7"/>
        <v>1373.88</v>
      </c>
      <c r="J23" s="15">
        <v>0</v>
      </c>
      <c r="K23" s="16">
        <v>0</v>
      </c>
      <c r="L23" s="128">
        <f t="shared" si="8"/>
        <v>0</v>
      </c>
      <c r="M23" s="395">
        <f t="shared" si="9"/>
        <v>4</v>
      </c>
      <c r="N23" s="16">
        <v>343.47</v>
      </c>
      <c r="O23" s="128">
        <f t="shared" si="10"/>
        <v>1373.88</v>
      </c>
      <c r="P23" s="407">
        <f t="shared" si="5"/>
        <v>1373.88</v>
      </c>
      <c r="Q23" s="407">
        <f t="shared" si="6"/>
        <v>0</v>
      </c>
    </row>
    <row r="24" spans="1:17" ht="20.25">
      <c r="A24" s="92">
        <v>143</v>
      </c>
      <c r="B24" s="92">
        <v>44102900</v>
      </c>
      <c r="C24" s="14" t="s">
        <v>29</v>
      </c>
      <c r="D24" s="332">
        <v>2</v>
      </c>
      <c r="E24" s="16">
        <v>2426.76</v>
      </c>
      <c r="F24" s="128">
        <f t="shared" si="11"/>
        <v>4853.52</v>
      </c>
      <c r="G24" s="333">
        <v>1</v>
      </c>
      <c r="H24" s="16">
        <v>2426.76</v>
      </c>
      <c r="I24" s="128">
        <f t="shared" si="7"/>
        <v>2426.76</v>
      </c>
      <c r="J24" s="15">
        <v>3</v>
      </c>
      <c r="K24" s="16">
        <v>2426.76</v>
      </c>
      <c r="L24" s="128">
        <f t="shared" si="8"/>
        <v>7280.280000000001</v>
      </c>
      <c r="M24" s="395">
        <f t="shared" si="9"/>
        <v>0</v>
      </c>
      <c r="N24" s="16">
        <v>0</v>
      </c>
      <c r="O24" s="128">
        <f t="shared" si="10"/>
        <v>0</v>
      </c>
      <c r="P24" s="407">
        <f t="shared" si="5"/>
        <v>0</v>
      </c>
      <c r="Q24" s="407">
        <f t="shared" si="6"/>
        <v>0</v>
      </c>
    </row>
    <row r="25" spans="1:17" ht="20.25">
      <c r="A25" s="92">
        <v>143</v>
      </c>
      <c r="B25" s="92">
        <v>44102900</v>
      </c>
      <c r="C25" s="14" t="s">
        <v>29</v>
      </c>
      <c r="D25" s="332">
        <v>0</v>
      </c>
      <c r="E25" s="16">
        <v>0</v>
      </c>
      <c r="F25" s="128">
        <f t="shared" si="11"/>
        <v>0</v>
      </c>
      <c r="G25" s="333">
        <v>1</v>
      </c>
      <c r="H25" s="16">
        <v>2621.5</v>
      </c>
      <c r="I25" s="128">
        <f t="shared" si="7"/>
        <v>2621.5</v>
      </c>
      <c r="J25" s="15">
        <v>1</v>
      </c>
      <c r="K25" s="16">
        <v>2621.5</v>
      </c>
      <c r="L25" s="128">
        <f t="shared" si="8"/>
        <v>2621.5</v>
      </c>
      <c r="M25" s="395">
        <f t="shared" si="9"/>
        <v>0</v>
      </c>
      <c r="N25" s="16">
        <v>0</v>
      </c>
      <c r="O25" s="128">
        <f t="shared" si="10"/>
        <v>0</v>
      </c>
      <c r="P25" s="407">
        <f t="shared" si="5"/>
        <v>0</v>
      </c>
      <c r="Q25" s="407">
        <f t="shared" si="6"/>
        <v>0</v>
      </c>
    </row>
    <row r="26" spans="1:17" ht="20.25">
      <c r="A26" s="92">
        <v>143</v>
      </c>
      <c r="B26" s="92">
        <v>44102900</v>
      </c>
      <c r="C26" s="14" t="s">
        <v>29</v>
      </c>
      <c r="D26" s="334">
        <v>0</v>
      </c>
      <c r="E26" s="335">
        <v>0</v>
      </c>
      <c r="F26" s="11">
        <f t="shared" si="11"/>
        <v>0</v>
      </c>
      <c r="G26" s="333">
        <v>4</v>
      </c>
      <c r="H26" s="16">
        <v>2527.34</v>
      </c>
      <c r="I26" s="128">
        <f t="shared" si="7"/>
        <v>10109.36</v>
      </c>
      <c r="J26" s="15">
        <v>2</v>
      </c>
      <c r="K26" s="16">
        <v>2527.34</v>
      </c>
      <c r="L26" s="128">
        <f t="shared" si="8"/>
        <v>5054.68</v>
      </c>
      <c r="M26" s="395">
        <f t="shared" si="9"/>
        <v>2</v>
      </c>
      <c r="N26" s="16">
        <v>2527.34</v>
      </c>
      <c r="O26" s="128">
        <f t="shared" si="10"/>
        <v>5054.68</v>
      </c>
      <c r="P26" s="407">
        <f t="shared" si="5"/>
        <v>5054.68</v>
      </c>
      <c r="Q26" s="407">
        <f t="shared" si="6"/>
        <v>0</v>
      </c>
    </row>
    <row r="27" spans="1:17" ht="20.25">
      <c r="A27" s="92">
        <v>144</v>
      </c>
      <c r="B27" s="92">
        <v>44102900</v>
      </c>
      <c r="C27" s="14" t="s">
        <v>30</v>
      </c>
      <c r="D27" s="332">
        <v>1</v>
      </c>
      <c r="E27" s="16">
        <v>2375.4</v>
      </c>
      <c r="F27" s="128">
        <f t="shared" si="11"/>
        <v>2375.4</v>
      </c>
      <c r="G27" s="333">
        <v>0</v>
      </c>
      <c r="H27" s="16">
        <v>0</v>
      </c>
      <c r="I27" s="128">
        <f t="shared" si="7"/>
        <v>0</v>
      </c>
      <c r="J27" s="15">
        <v>0</v>
      </c>
      <c r="K27" s="16">
        <v>0</v>
      </c>
      <c r="L27" s="128">
        <f t="shared" si="8"/>
        <v>0</v>
      </c>
      <c r="M27" s="395">
        <f t="shared" si="9"/>
        <v>1</v>
      </c>
      <c r="N27" s="16">
        <v>2375.4</v>
      </c>
      <c r="O27" s="128">
        <f t="shared" si="10"/>
        <v>2375.4</v>
      </c>
      <c r="P27" s="407">
        <f t="shared" si="5"/>
        <v>2375.4</v>
      </c>
      <c r="Q27" s="407">
        <f t="shared" si="6"/>
        <v>0</v>
      </c>
    </row>
    <row r="28" spans="1:17" ht="20.25">
      <c r="A28" s="92">
        <v>145</v>
      </c>
      <c r="B28" s="92">
        <v>44102900</v>
      </c>
      <c r="C28" s="14" t="s">
        <v>31</v>
      </c>
      <c r="D28" s="334">
        <v>1</v>
      </c>
      <c r="E28" s="335">
        <v>2375.4</v>
      </c>
      <c r="F28" s="11">
        <f t="shared" si="11"/>
        <v>2375.4</v>
      </c>
      <c r="G28" s="333">
        <v>0</v>
      </c>
      <c r="H28" s="16">
        <v>0</v>
      </c>
      <c r="I28" s="128">
        <f t="shared" si="7"/>
        <v>0</v>
      </c>
      <c r="J28" s="15">
        <v>0</v>
      </c>
      <c r="K28" s="16">
        <v>0</v>
      </c>
      <c r="L28" s="128">
        <f t="shared" si="8"/>
        <v>0</v>
      </c>
      <c r="M28" s="395">
        <f t="shared" si="9"/>
        <v>1</v>
      </c>
      <c r="N28" s="16">
        <v>2375.4</v>
      </c>
      <c r="O28" s="128">
        <f t="shared" si="10"/>
        <v>2375.4</v>
      </c>
      <c r="P28" s="407">
        <f t="shared" si="5"/>
        <v>2375.4</v>
      </c>
      <c r="Q28" s="407">
        <f t="shared" si="6"/>
        <v>0</v>
      </c>
    </row>
    <row r="29" spans="1:17" ht="20.25">
      <c r="A29" s="92">
        <v>146</v>
      </c>
      <c r="B29" s="92">
        <v>44102900</v>
      </c>
      <c r="C29" s="14" t="s">
        <v>32</v>
      </c>
      <c r="D29" s="332">
        <v>1</v>
      </c>
      <c r="E29" s="16">
        <v>2311</v>
      </c>
      <c r="F29" s="128">
        <f t="shared" si="11"/>
        <v>2311</v>
      </c>
      <c r="G29" s="333">
        <v>0</v>
      </c>
      <c r="H29" s="16">
        <v>0</v>
      </c>
      <c r="I29" s="128">
        <f t="shared" si="7"/>
        <v>0</v>
      </c>
      <c r="J29" s="15">
        <v>0</v>
      </c>
      <c r="K29" s="16">
        <v>0</v>
      </c>
      <c r="L29" s="128">
        <f t="shared" si="8"/>
        <v>0</v>
      </c>
      <c r="M29" s="395">
        <f t="shared" si="9"/>
        <v>1</v>
      </c>
      <c r="N29" s="16">
        <v>2311</v>
      </c>
      <c r="O29" s="128">
        <f t="shared" si="10"/>
        <v>2311</v>
      </c>
      <c r="P29" s="407">
        <f t="shared" si="5"/>
        <v>2311</v>
      </c>
      <c r="Q29" s="407">
        <f t="shared" si="6"/>
        <v>0</v>
      </c>
    </row>
    <row r="30" spans="1:17" ht="20.25">
      <c r="A30" s="92">
        <v>147</v>
      </c>
      <c r="B30" s="92">
        <v>44102900</v>
      </c>
      <c r="C30" s="14" t="s">
        <v>33</v>
      </c>
      <c r="D30" s="332">
        <v>1</v>
      </c>
      <c r="E30" s="16">
        <v>133.75</v>
      </c>
      <c r="F30" s="128">
        <f t="shared" si="11"/>
        <v>133.75</v>
      </c>
      <c r="G30" s="333">
        <v>0</v>
      </c>
      <c r="H30" s="16">
        <v>0</v>
      </c>
      <c r="I30" s="128">
        <f t="shared" si="7"/>
        <v>0</v>
      </c>
      <c r="J30" s="15">
        <v>0</v>
      </c>
      <c r="K30" s="16">
        <v>0</v>
      </c>
      <c r="L30" s="128">
        <f t="shared" si="8"/>
        <v>0</v>
      </c>
      <c r="M30" s="395">
        <f t="shared" si="9"/>
        <v>1</v>
      </c>
      <c r="N30" s="16">
        <v>133.75</v>
      </c>
      <c r="O30" s="128">
        <f t="shared" si="10"/>
        <v>133.75</v>
      </c>
      <c r="P30" s="407">
        <f t="shared" si="5"/>
        <v>133.75</v>
      </c>
      <c r="Q30" s="407">
        <f t="shared" si="6"/>
        <v>0</v>
      </c>
    </row>
    <row r="31" spans="1:17" ht="20.25">
      <c r="A31" s="92">
        <v>148</v>
      </c>
      <c r="B31" s="92">
        <v>44102900</v>
      </c>
      <c r="C31" s="14" t="s">
        <v>34</v>
      </c>
      <c r="D31" s="332">
        <v>1</v>
      </c>
      <c r="E31" s="16">
        <v>695.5</v>
      </c>
      <c r="F31" s="128">
        <f t="shared" si="11"/>
        <v>695.5</v>
      </c>
      <c r="G31" s="333">
        <v>0</v>
      </c>
      <c r="H31" s="16">
        <v>0</v>
      </c>
      <c r="I31" s="128">
        <f t="shared" si="7"/>
        <v>0</v>
      </c>
      <c r="J31" s="15">
        <v>0</v>
      </c>
      <c r="K31" s="16">
        <v>0</v>
      </c>
      <c r="L31" s="128">
        <f t="shared" si="8"/>
        <v>0</v>
      </c>
      <c r="M31" s="395">
        <f t="shared" si="9"/>
        <v>1</v>
      </c>
      <c r="N31" s="16">
        <v>695.5</v>
      </c>
      <c r="O31" s="128">
        <f t="shared" si="10"/>
        <v>695.5</v>
      </c>
      <c r="P31" s="407">
        <f t="shared" si="5"/>
        <v>695.5</v>
      </c>
      <c r="Q31" s="407">
        <f t="shared" si="6"/>
        <v>0</v>
      </c>
    </row>
    <row r="32" spans="1:17" ht="20.25">
      <c r="A32" s="92">
        <v>149</v>
      </c>
      <c r="B32" s="92">
        <v>44102900</v>
      </c>
      <c r="C32" s="14" t="s">
        <v>35</v>
      </c>
      <c r="D32" s="332">
        <v>4</v>
      </c>
      <c r="E32" s="16">
        <v>3998.59</v>
      </c>
      <c r="F32" s="11">
        <f t="shared" si="11"/>
        <v>15994.36</v>
      </c>
      <c r="G32" s="333">
        <v>0</v>
      </c>
      <c r="H32" s="16">
        <v>0</v>
      </c>
      <c r="I32" s="128">
        <f t="shared" si="7"/>
        <v>0</v>
      </c>
      <c r="J32" s="15">
        <v>0</v>
      </c>
      <c r="K32" s="16">
        <v>0</v>
      </c>
      <c r="L32" s="128">
        <f t="shared" si="8"/>
        <v>0</v>
      </c>
      <c r="M32" s="395">
        <f t="shared" si="9"/>
        <v>4</v>
      </c>
      <c r="N32" s="16">
        <v>3998.59</v>
      </c>
      <c r="O32" s="128">
        <f t="shared" si="10"/>
        <v>15994.36</v>
      </c>
      <c r="P32" s="407">
        <f t="shared" si="5"/>
        <v>15994.36</v>
      </c>
      <c r="Q32" s="407">
        <f t="shared" si="6"/>
        <v>0</v>
      </c>
    </row>
    <row r="33" spans="1:17" ht="20.25">
      <c r="A33" s="92">
        <v>150</v>
      </c>
      <c r="B33" s="92">
        <v>44102900</v>
      </c>
      <c r="C33" s="14" t="s">
        <v>288</v>
      </c>
      <c r="D33" s="332">
        <v>1</v>
      </c>
      <c r="E33" s="16">
        <v>2140</v>
      </c>
      <c r="F33" s="128">
        <f t="shared" si="11"/>
        <v>2140</v>
      </c>
      <c r="G33" s="333">
        <v>0</v>
      </c>
      <c r="H33" s="16">
        <v>0</v>
      </c>
      <c r="I33" s="128">
        <f t="shared" si="7"/>
        <v>0</v>
      </c>
      <c r="J33" s="15">
        <v>1</v>
      </c>
      <c r="K33" s="16">
        <v>2140</v>
      </c>
      <c r="L33" s="128">
        <f t="shared" si="8"/>
        <v>2140</v>
      </c>
      <c r="M33" s="395">
        <f t="shared" si="9"/>
        <v>0</v>
      </c>
      <c r="N33" s="16">
        <v>0</v>
      </c>
      <c r="O33" s="128">
        <f t="shared" si="10"/>
        <v>0</v>
      </c>
      <c r="P33" s="407">
        <f t="shared" si="5"/>
        <v>0</v>
      </c>
      <c r="Q33" s="407">
        <f t="shared" si="6"/>
        <v>0</v>
      </c>
    </row>
    <row r="34" spans="1:17" ht="20.25">
      <c r="A34" s="92">
        <v>150</v>
      </c>
      <c r="B34" s="92">
        <v>44102900</v>
      </c>
      <c r="C34" s="14" t="s">
        <v>288</v>
      </c>
      <c r="D34" s="332">
        <v>5</v>
      </c>
      <c r="E34" s="16">
        <v>3103</v>
      </c>
      <c r="F34" s="128">
        <f t="shared" si="11"/>
        <v>15515</v>
      </c>
      <c r="G34" s="333">
        <v>0</v>
      </c>
      <c r="H34" s="16">
        <v>0</v>
      </c>
      <c r="I34" s="128">
        <f t="shared" si="7"/>
        <v>0</v>
      </c>
      <c r="J34" s="15">
        <v>4</v>
      </c>
      <c r="K34" s="16">
        <v>3103</v>
      </c>
      <c r="L34" s="128">
        <f t="shared" si="8"/>
        <v>12412</v>
      </c>
      <c r="M34" s="395">
        <f t="shared" si="9"/>
        <v>1</v>
      </c>
      <c r="N34" s="16">
        <v>3103</v>
      </c>
      <c r="O34" s="128">
        <f t="shared" si="10"/>
        <v>3103</v>
      </c>
      <c r="P34" s="407">
        <f t="shared" si="5"/>
        <v>3103</v>
      </c>
      <c r="Q34" s="407">
        <f t="shared" si="6"/>
        <v>0</v>
      </c>
    </row>
    <row r="35" spans="1:17" ht="20.25">
      <c r="A35" s="92">
        <v>151</v>
      </c>
      <c r="B35" s="92">
        <v>44102900</v>
      </c>
      <c r="C35" s="14" t="s">
        <v>36</v>
      </c>
      <c r="D35" s="332">
        <v>10</v>
      </c>
      <c r="E35" s="16">
        <v>1337.5</v>
      </c>
      <c r="F35" s="128">
        <f aca="true" t="shared" si="12" ref="F35:F45">D35*E35</f>
        <v>13375</v>
      </c>
      <c r="G35" s="333">
        <v>0</v>
      </c>
      <c r="H35" s="16">
        <v>0</v>
      </c>
      <c r="I35" s="128">
        <f t="shared" si="7"/>
        <v>0</v>
      </c>
      <c r="J35" s="15">
        <v>0</v>
      </c>
      <c r="K35" s="16">
        <v>0</v>
      </c>
      <c r="L35" s="128">
        <f t="shared" si="8"/>
        <v>0</v>
      </c>
      <c r="M35" s="395">
        <f t="shared" si="9"/>
        <v>10</v>
      </c>
      <c r="N35" s="16">
        <v>1337.5</v>
      </c>
      <c r="O35" s="128">
        <f t="shared" si="10"/>
        <v>13375</v>
      </c>
      <c r="P35" s="407">
        <f t="shared" si="5"/>
        <v>13375</v>
      </c>
      <c r="Q35" s="407">
        <f t="shared" si="6"/>
        <v>0</v>
      </c>
    </row>
    <row r="36" spans="1:17" ht="20.25">
      <c r="A36" s="92">
        <v>152</v>
      </c>
      <c r="B36" s="92">
        <v>44102900</v>
      </c>
      <c r="C36" s="14" t="s">
        <v>287</v>
      </c>
      <c r="D36" s="332">
        <v>3</v>
      </c>
      <c r="E36" s="16">
        <v>2354</v>
      </c>
      <c r="F36" s="128">
        <f t="shared" si="12"/>
        <v>7062</v>
      </c>
      <c r="G36" s="333">
        <v>0</v>
      </c>
      <c r="H36" s="16">
        <v>0</v>
      </c>
      <c r="I36" s="128">
        <f t="shared" si="7"/>
        <v>0</v>
      </c>
      <c r="J36" s="15">
        <v>1</v>
      </c>
      <c r="K36" s="16">
        <v>2354</v>
      </c>
      <c r="L36" s="128">
        <f t="shared" si="8"/>
        <v>2354</v>
      </c>
      <c r="M36" s="395">
        <f t="shared" si="9"/>
        <v>2</v>
      </c>
      <c r="N36" s="16">
        <v>2354</v>
      </c>
      <c r="O36" s="128">
        <f t="shared" si="10"/>
        <v>4708</v>
      </c>
      <c r="P36" s="407">
        <f t="shared" si="5"/>
        <v>4708</v>
      </c>
      <c r="Q36" s="407">
        <f t="shared" si="6"/>
        <v>0</v>
      </c>
    </row>
    <row r="37" spans="1:17" ht="20.25">
      <c r="A37" s="92">
        <v>153</v>
      </c>
      <c r="B37" s="92">
        <v>44102900</v>
      </c>
      <c r="C37" s="14" t="s">
        <v>37</v>
      </c>
      <c r="D37" s="332">
        <v>3</v>
      </c>
      <c r="E37" s="16">
        <v>1926</v>
      </c>
      <c r="F37" s="128">
        <f t="shared" si="12"/>
        <v>5778</v>
      </c>
      <c r="G37" s="333">
        <v>0</v>
      </c>
      <c r="H37" s="16">
        <v>0</v>
      </c>
      <c r="I37" s="128">
        <f t="shared" si="7"/>
        <v>0</v>
      </c>
      <c r="J37" s="15">
        <v>0</v>
      </c>
      <c r="K37" s="16">
        <v>0</v>
      </c>
      <c r="L37" s="128">
        <f t="shared" si="8"/>
        <v>0</v>
      </c>
      <c r="M37" s="395">
        <f t="shared" si="9"/>
        <v>3</v>
      </c>
      <c r="N37" s="16">
        <v>1926</v>
      </c>
      <c r="O37" s="128">
        <f t="shared" si="10"/>
        <v>5778</v>
      </c>
      <c r="P37" s="407">
        <f t="shared" si="5"/>
        <v>5778</v>
      </c>
      <c r="Q37" s="407">
        <f t="shared" si="6"/>
        <v>0</v>
      </c>
    </row>
    <row r="38" spans="1:17" ht="20.25">
      <c r="A38" s="92">
        <v>154</v>
      </c>
      <c r="B38" s="92">
        <v>44102900</v>
      </c>
      <c r="C38" s="14" t="s">
        <v>38</v>
      </c>
      <c r="D38" s="332">
        <v>4</v>
      </c>
      <c r="E38" s="16">
        <v>995.1</v>
      </c>
      <c r="F38" s="128">
        <f t="shared" si="12"/>
        <v>3980.4</v>
      </c>
      <c r="G38" s="333">
        <v>0</v>
      </c>
      <c r="H38" s="16">
        <v>0</v>
      </c>
      <c r="I38" s="128">
        <f t="shared" si="7"/>
        <v>0</v>
      </c>
      <c r="J38" s="15">
        <v>0</v>
      </c>
      <c r="K38" s="16">
        <v>0</v>
      </c>
      <c r="L38" s="128">
        <f t="shared" si="8"/>
        <v>0</v>
      </c>
      <c r="M38" s="395">
        <f t="shared" si="9"/>
        <v>4</v>
      </c>
      <c r="N38" s="16">
        <v>995.1</v>
      </c>
      <c r="O38" s="128">
        <f t="shared" si="10"/>
        <v>3980.4</v>
      </c>
      <c r="P38" s="407">
        <f t="shared" si="5"/>
        <v>3980.4</v>
      </c>
      <c r="Q38" s="407">
        <f t="shared" si="6"/>
        <v>0</v>
      </c>
    </row>
    <row r="39" spans="1:17" ht="20.25">
      <c r="A39" s="13">
        <v>155</v>
      </c>
      <c r="B39" s="92">
        <v>44102900</v>
      </c>
      <c r="C39" s="14" t="s">
        <v>39</v>
      </c>
      <c r="D39" s="332">
        <v>7</v>
      </c>
      <c r="E39" s="16">
        <v>952.3</v>
      </c>
      <c r="F39" s="128">
        <f t="shared" si="12"/>
        <v>6666.099999999999</v>
      </c>
      <c r="G39" s="333">
        <v>0</v>
      </c>
      <c r="H39" s="16">
        <v>0</v>
      </c>
      <c r="I39" s="128">
        <f t="shared" si="7"/>
        <v>0</v>
      </c>
      <c r="J39" s="15">
        <v>0</v>
      </c>
      <c r="K39" s="16">
        <v>0</v>
      </c>
      <c r="L39" s="128">
        <f t="shared" si="8"/>
        <v>0</v>
      </c>
      <c r="M39" s="395">
        <f t="shared" si="9"/>
        <v>7</v>
      </c>
      <c r="N39" s="16">
        <v>952.3</v>
      </c>
      <c r="O39" s="128">
        <f t="shared" si="10"/>
        <v>6666.099999999999</v>
      </c>
      <c r="P39" s="407">
        <f t="shared" si="5"/>
        <v>6666.099999999999</v>
      </c>
      <c r="Q39" s="407">
        <f t="shared" si="6"/>
        <v>0</v>
      </c>
    </row>
    <row r="40" spans="1:17" ht="20.25">
      <c r="A40" s="92">
        <v>156</v>
      </c>
      <c r="B40" s="92">
        <v>44102900</v>
      </c>
      <c r="C40" s="14" t="s">
        <v>40</v>
      </c>
      <c r="D40" s="332">
        <v>0</v>
      </c>
      <c r="E40" s="16">
        <v>0</v>
      </c>
      <c r="F40" s="128">
        <f t="shared" si="12"/>
        <v>0</v>
      </c>
      <c r="G40" s="333">
        <v>15</v>
      </c>
      <c r="H40" s="16">
        <v>4194.4</v>
      </c>
      <c r="I40" s="128">
        <f t="shared" si="7"/>
        <v>62915.99999999999</v>
      </c>
      <c r="J40" s="15">
        <v>15</v>
      </c>
      <c r="K40" s="16">
        <v>4194.4</v>
      </c>
      <c r="L40" s="128">
        <f t="shared" si="8"/>
        <v>62915.99999999999</v>
      </c>
      <c r="M40" s="395">
        <f t="shared" si="9"/>
        <v>0</v>
      </c>
      <c r="N40" s="16">
        <v>0</v>
      </c>
      <c r="O40" s="128">
        <f t="shared" si="10"/>
        <v>0</v>
      </c>
      <c r="P40" s="407">
        <f t="shared" si="5"/>
        <v>0</v>
      </c>
      <c r="Q40" s="407">
        <f t="shared" si="6"/>
        <v>0</v>
      </c>
    </row>
    <row r="41" spans="1:17" ht="20.25">
      <c r="A41" s="92">
        <v>157</v>
      </c>
      <c r="B41" s="92">
        <v>44102900</v>
      </c>
      <c r="C41" s="14" t="s">
        <v>41</v>
      </c>
      <c r="D41" s="332">
        <v>15</v>
      </c>
      <c r="E41" s="16">
        <v>135</v>
      </c>
      <c r="F41" s="128">
        <f t="shared" si="12"/>
        <v>2025</v>
      </c>
      <c r="G41" s="15">
        <v>0</v>
      </c>
      <c r="H41" s="16">
        <v>0</v>
      </c>
      <c r="I41" s="128">
        <f t="shared" si="7"/>
        <v>0</v>
      </c>
      <c r="J41" s="15">
        <v>0</v>
      </c>
      <c r="K41" s="16">
        <v>0</v>
      </c>
      <c r="L41" s="128">
        <f t="shared" si="8"/>
        <v>0</v>
      </c>
      <c r="M41" s="395">
        <f t="shared" si="9"/>
        <v>15</v>
      </c>
      <c r="N41" s="16">
        <v>135</v>
      </c>
      <c r="O41" s="128">
        <f t="shared" si="10"/>
        <v>2025</v>
      </c>
      <c r="P41" s="407">
        <f t="shared" si="5"/>
        <v>2025</v>
      </c>
      <c r="Q41" s="407">
        <f t="shared" si="6"/>
        <v>0</v>
      </c>
    </row>
    <row r="42" spans="1:17" ht="20.25">
      <c r="A42" s="92">
        <v>158</v>
      </c>
      <c r="B42" s="92">
        <v>44102900</v>
      </c>
      <c r="C42" s="14" t="s">
        <v>57</v>
      </c>
      <c r="D42" s="332">
        <v>3</v>
      </c>
      <c r="E42" s="16">
        <v>1712</v>
      </c>
      <c r="F42" s="128">
        <f t="shared" si="12"/>
        <v>5136</v>
      </c>
      <c r="G42" s="333">
        <v>0</v>
      </c>
      <c r="H42" s="16">
        <v>0</v>
      </c>
      <c r="I42" s="128">
        <f t="shared" si="7"/>
        <v>0</v>
      </c>
      <c r="J42" s="15">
        <v>0</v>
      </c>
      <c r="K42" s="16">
        <v>0</v>
      </c>
      <c r="L42" s="128">
        <f t="shared" si="8"/>
        <v>0</v>
      </c>
      <c r="M42" s="395">
        <f t="shared" si="9"/>
        <v>3</v>
      </c>
      <c r="N42" s="16">
        <v>1712</v>
      </c>
      <c r="O42" s="128">
        <f t="shared" si="10"/>
        <v>5136</v>
      </c>
      <c r="P42" s="407">
        <f t="shared" si="5"/>
        <v>5136</v>
      </c>
      <c r="Q42" s="407">
        <f t="shared" si="6"/>
        <v>0</v>
      </c>
    </row>
    <row r="43" spans="1:17" ht="20.25">
      <c r="A43" s="92">
        <v>159</v>
      </c>
      <c r="B43" s="92">
        <v>44102900</v>
      </c>
      <c r="C43" s="14" t="s">
        <v>58</v>
      </c>
      <c r="D43" s="332">
        <v>11</v>
      </c>
      <c r="E43" s="16">
        <v>556.4</v>
      </c>
      <c r="F43" s="128">
        <f t="shared" si="12"/>
        <v>6120.4</v>
      </c>
      <c r="G43" s="333">
        <v>0</v>
      </c>
      <c r="H43" s="16">
        <v>0</v>
      </c>
      <c r="I43" s="128">
        <f t="shared" si="7"/>
        <v>0</v>
      </c>
      <c r="J43" s="15">
        <v>0</v>
      </c>
      <c r="K43" s="16">
        <v>0</v>
      </c>
      <c r="L43" s="128">
        <f t="shared" si="8"/>
        <v>0</v>
      </c>
      <c r="M43" s="395">
        <f t="shared" si="9"/>
        <v>11</v>
      </c>
      <c r="N43" s="16">
        <v>556.4</v>
      </c>
      <c r="O43" s="128">
        <f t="shared" si="10"/>
        <v>6120.4</v>
      </c>
      <c r="P43" s="407">
        <f t="shared" si="5"/>
        <v>6120.4</v>
      </c>
      <c r="Q43" s="407">
        <f t="shared" si="6"/>
        <v>0</v>
      </c>
    </row>
    <row r="44" spans="1:17" ht="20.25">
      <c r="A44" s="92">
        <v>160</v>
      </c>
      <c r="B44" s="92">
        <v>44102900</v>
      </c>
      <c r="C44" s="11" t="s">
        <v>77</v>
      </c>
      <c r="D44" s="332">
        <v>2</v>
      </c>
      <c r="E44" s="16">
        <v>5457</v>
      </c>
      <c r="F44" s="128">
        <f t="shared" si="12"/>
        <v>10914</v>
      </c>
      <c r="G44" s="15">
        <v>0</v>
      </c>
      <c r="H44" s="16">
        <v>0</v>
      </c>
      <c r="I44" s="128">
        <f t="shared" si="7"/>
        <v>0</v>
      </c>
      <c r="J44" s="15">
        <v>2</v>
      </c>
      <c r="K44" s="16">
        <v>5457</v>
      </c>
      <c r="L44" s="128">
        <f t="shared" si="8"/>
        <v>10914</v>
      </c>
      <c r="M44" s="395">
        <f t="shared" si="9"/>
        <v>0</v>
      </c>
      <c r="N44" s="16">
        <v>0</v>
      </c>
      <c r="O44" s="128">
        <f t="shared" si="10"/>
        <v>0</v>
      </c>
      <c r="P44" s="407">
        <f t="shared" si="5"/>
        <v>0</v>
      </c>
      <c r="Q44" s="407">
        <f t="shared" si="6"/>
        <v>0</v>
      </c>
    </row>
    <row r="45" spans="1:17" ht="20.25">
      <c r="A45" s="92">
        <v>161</v>
      </c>
      <c r="B45" s="92">
        <v>44102900</v>
      </c>
      <c r="C45" s="11" t="s">
        <v>78</v>
      </c>
      <c r="D45" s="332">
        <v>3</v>
      </c>
      <c r="E45" s="16">
        <v>5243</v>
      </c>
      <c r="F45" s="11">
        <f t="shared" si="12"/>
        <v>15729</v>
      </c>
      <c r="G45" s="15">
        <v>0</v>
      </c>
      <c r="H45" s="16">
        <v>0</v>
      </c>
      <c r="I45" s="128">
        <f t="shared" si="7"/>
        <v>0</v>
      </c>
      <c r="J45" s="15">
        <v>1</v>
      </c>
      <c r="K45" s="16">
        <v>5243</v>
      </c>
      <c r="L45" s="128">
        <f t="shared" si="8"/>
        <v>5243</v>
      </c>
      <c r="M45" s="395">
        <f t="shared" si="9"/>
        <v>2</v>
      </c>
      <c r="N45" s="16">
        <v>5243</v>
      </c>
      <c r="O45" s="128">
        <f t="shared" si="10"/>
        <v>10486</v>
      </c>
      <c r="P45" s="407">
        <f t="shared" si="5"/>
        <v>10486</v>
      </c>
      <c r="Q45" s="407">
        <f t="shared" si="6"/>
        <v>0</v>
      </c>
    </row>
    <row r="46" spans="1:17" ht="20.25">
      <c r="A46" s="92">
        <v>162</v>
      </c>
      <c r="B46" s="92">
        <v>44102900</v>
      </c>
      <c r="C46" s="14" t="s">
        <v>42</v>
      </c>
      <c r="D46" s="332">
        <v>1</v>
      </c>
      <c r="E46" s="16">
        <v>2728.5</v>
      </c>
      <c r="F46" s="128">
        <f aca="true" t="shared" si="13" ref="F46:F59">D46*E46</f>
        <v>2728.5</v>
      </c>
      <c r="G46" s="15">
        <v>0</v>
      </c>
      <c r="H46" s="16">
        <v>0</v>
      </c>
      <c r="I46" s="128">
        <f aca="true" t="shared" si="14" ref="I46:I72">G46*H46</f>
        <v>0</v>
      </c>
      <c r="J46" s="15">
        <v>0</v>
      </c>
      <c r="K46" s="16">
        <v>0</v>
      </c>
      <c r="L46" s="128">
        <f aca="true" t="shared" si="15" ref="L46:L72">J46*K46</f>
        <v>0</v>
      </c>
      <c r="M46" s="395">
        <f aca="true" t="shared" si="16" ref="M46:M72">D46+G46-J46</f>
        <v>1</v>
      </c>
      <c r="N46" s="336">
        <v>2728.5</v>
      </c>
      <c r="O46" s="128">
        <f aca="true" t="shared" si="17" ref="O46:O59">F46+I46-L46</f>
        <v>2728.5</v>
      </c>
      <c r="P46" s="407">
        <f>(D46*E46)+(G46*H46)-(J46*K46)</f>
        <v>2728.5</v>
      </c>
      <c r="Q46" s="407">
        <f>O46-P46</f>
        <v>0</v>
      </c>
    </row>
    <row r="47" spans="1:17" ht="20.25">
      <c r="A47" s="92">
        <v>163</v>
      </c>
      <c r="B47" s="92">
        <v>44102900</v>
      </c>
      <c r="C47" s="14" t="s">
        <v>43</v>
      </c>
      <c r="D47" s="332">
        <v>5</v>
      </c>
      <c r="E47" s="16">
        <v>2193.5</v>
      </c>
      <c r="F47" s="128">
        <f t="shared" si="13"/>
        <v>10967.5</v>
      </c>
      <c r="G47" s="15">
        <v>6</v>
      </c>
      <c r="H47" s="16">
        <v>2193.5</v>
      </c>
      <c r="I47" s="128">
        <f t="shared" si="14"/>
        <v>13161</v>
      </c>
      <c r="J47" s="15">
        <v>11</v>
      </c>
      <c r="K47" s="16">
        <v>2193.5</v>
      </c>
      <c r="L47" s="128">
        <f t="shared" si="15"/>
        <v>24128.5</v>
      </c>
      <c r="M47" s="395">
        <f t="shared" si="16"/>
        <v>0</v>
      </c>
      <c r="N47" s="16">
        <v>0</v>
      </c>
      <c r="O47" s="128">
        <f t="shared" si="17"/>
        <v>0</v>
      </c>
      <c r="P47" s="407">
        <f t="shared" si="5"/>
        <v>0</v>
      </c>
      <c r="Q47" s="407">
        <f t="shared" si="6"/>
        <v>0</v>
      </c>
    </row>
    <row r="48" spans="1:17" ht="20.25">
      <c r="A48" s="92">
        <v>163</v>
      </c>
      <c r="B48" s="92">
        <v>44102900</v>
      </c>
      <c r="C48" s="14" t="s">
        <v>43</v>
      </c>
      <c r="D48" s="337">
        <v>0</v>
      </c>
      <c r="E48" s="336">
        <v>0</v>
      </c>
      <c r="F48" s="128">
        <f t="shared" si="13"/>
        <v>0</v>
      </c>
      <c r="G48" s="15">
        <v>3</v>
      </c>
      <c r="H48" s="16">
        <v>2152.84</v>
      </c>
      <c r="I48" s="128">
        <f t="shared" si="14"/>
        <v>6458.52</v>
      </c>
      <c r="J48" s="15">
        <v>0</v>
      </c>
      <c r="K48" s="16">
        <v>0</v>
      </c>
      <c r="L48" s="128">
        <f t="shared" si="15"/>
        <v>0</v>
      </c>
      <c r="M48" s="395">
        <f t="shared" si="16"/>
        <v>3</v>
      </c>
      <c r="N48" s="336">
        <v>2152.84</v>
      </c>
      <c r="O48" s="128">
        <f t="shared" si="17"/>
        <v>6458.52</v>
      </c>
      <c r="P48" s="407">
        <f t="shared" si="5"/>
        <v>6458.52</v>
      </c>
      <c r="Q48" s="407">
        <f t="shared" si="6"/>
        <v>0</v>
      </c>
    </row>
    <row r="49" spans="1:17" ht="20.25">
      <c r="A49" s="92">
        <v>164</v>
      </c>
      <c r="B49" s="92">
        <v>44102900</v>
      </c>
      <c r="C49" s="14" t="s">
        <v>44</v>
      </c>
      <c r="D49" s="337">
        <v>1</v>
      </c>
      <c r="E49" s="336">
        <v>4226.5</v>
      </c>
      <c r="F49" s="128">
        <f t="shared" si="13"/>
        <v>4226.5</v>
      </c>
      <c r="G49" s="15">
        <v>0</v>
      </c>
      <c r="H49" s="16">
        <v>0</v>
      </c>
      <c r="I49" s="128">
        <f t="shared" si="14"/>
        <v>0</v>
      </c>
      <c r="J49" s="15">
        <v>0</v>
      </c>
      <c r="K49" s="16">
        <v>0</v>
      </c>
      <c r="L49" s="128">
        <f t="shared" si="15"/>
        <v>0</v>
      </c>
      <c r="M49" s="395">
        <f t="shared" si="16"/>
        <v>1</v>
      </c>
      <c r="N49" s="336">
        <v>4226.5</v>
      </c>
      <c r="O49" s="128">
        <f t="shared" si="17"/>
        <v>4226.5</v>
      </c>
      <c r="P49" s="407">
        <f t="shared" si="5"/>
        <v>4226.5</v>
      </c>
      <c r="Q49" s="407">
        <f t="shared" si="6"/>
        <v>0</v>
      </c>
    </row>
    <row r="50" spans="1:17" ht="20.25">
      <c r="A50" s="92">
        <v>165</v>
      </c>
      <c r="B50" s="92">
        <v>44102900</v>
      </c>
      <c r="C50" s="14" t="s">
        <v>45</v>
      </c>
      <c r="D50" s="332">
        <v>1</v>
      </c>
      <c r="E50" s="336">
        <v>5510.5</v>
      </c>
      <c r="F50" s="128">
        <f t="shared" si="13"/>
        <v>5510.5</v>
      </c>
      <c r="G50" s="15">
        <v>0</v>
      </c>
      <c r="H50" s="16">
        <v>0</v>
      </c>
      <c r="I50" s="128">
        <f t="shared" si="14"/>
        <v>0</v>
      </c>
      <c r="J50" s="15">
        <v>0</v>
      </c>
      <c r="K50" s="16">
        <v>0</v>
      </c>
      <c r="L50" s="128">
        <f t="shared" si="15"/>
        <v>0</v>
      </c>
      <c r="M50" s="395">
        <f t="shared" si="16"/>
        <v>1</v>
      </c>
      <c r="N50" s="16">
        <v>5510.5</v>
      </c>
      <c r="O50" s="128">
        <f t="shared" si="17"/>
        <v>5510.5</v>
      </c>
      <c r="P50" s="407">
        <f t="shared" si="5"/>
        <v>5510.5</v>
      </c>
      <c r="Q50" s="407">
        <f t="shared" si="6"/>
        <v>0</v>
      </c>
    </row>
    <row r="51" spans="1:17" ht="20.25">
      <c r="A51" s="92">
        <v>166</v>
      </c>
      <c r="B51" s="92">
        <v>44102900</v>
      </c>
      <c r="C51" s="14" t="s">
        <v>46</v>
      </c>
      <c r="D51" s="332">
        <v>6</v>
      </c>
      <c r="E51" s="16">
        <v>2075.8</v>
      </c>
      <c r="F51" s="128">
        <f t="shared" si="13"/>
        <v>12454.800000000001</v>
      </c>
      <c r="G51" s="15">
        <v>0</v>
      </c>
      <c r="H51" s="16">
        <v>0</v>
      </c>
      <c r="I51" s="128">
        <f t="shared" si="14"/>
        <v>0</v>
      </c>
      <c r="J51" s="15">
        <v>5</v>
      </c>
      <c r="K51" s="16">
        <v>2075.8</v>
      </c>
      <c r="L51" s="128">
        <f t="shared" si="15"/>
        <v>10379</v>
      </c>
      <c r="M51" s="395">
        <f t="shared" si="16"/>
        <v>1</v>
      </c>
      <c r="N51" s="16">
        <v>2075.8</v>
      </c>
      <c r="O51" s="128">
        <f t="shared" si="17"/>
        <v>2075.800000000001</v>
      </c>
      <c r="P51" s="407">
        <f t="shared" si="5"/>
        <v>2075.800000000001</v>
      </c>
      <c r="Q51" s="407">
        <f t="shared" si="6"/>
        <v>0</v>
      </c>
    </row>
    <row r="52" spans="1:17" ht="20.25">
      <c r="A52" s="92">
        <v>166</v>
      </c>
      <c r="B52" s="92">
        <v>44102900</v>
      </c>
      <c r="C52" s="14" t="s">
        <v>46</v>
      </c>
      <c r="D52" s="332">
        <v>5</v>
      </c>
      <c r="E52" s="16">
        <v>1647.8</v>
      </c>
      <c r="F52" s="128">
        <f t="shared" si="13"/>
        <v>8239</v>
      </c>
      <c r="G52" s="15">
        <v>0</v>
      </c>
      <c r="H52" s="16">
        <v>0</v>
      </c>
      <c r="I52" s="128">
        <f t="shared" si="14"/>
        <v>0</v>
      </c>
      <c r="J52" s="15">
        <v>0</v>
      </c>
      <c r="K52" s="16">
        <v>0</v>
      </c>
      <c r="L52" s="128">
        <f t="shared" si="15"/>
        <v>0</v>
      </c>
      <c r="M52" s="395">
        <f t="shared" si="16"/>
        <v>5</v>
      </c>
      <c r="N52" s="16">
        <v>1647.8</v>
      </c>
      <c r="O52" s="128">
        <f t="shared" si="17"/>
        <v>8239</v>
      </c>
      <c r="P52" s="407">
        <f>(D52*E52)+(G52*H52)-(J52*K52)</f>
        <v>8239</v>
      </c>
      <c r="Q52" s="407">
        <f t="shared" si="6"/>
        <v>0</v>
      </c>
    </row>
    <row r="53" spans="1:17" ht="20.25">
      <c r="A53" s="92">
        <v>167</v>
      </c>
      <c r="B53" s="92">
        <v>44102900</v>
      </c>
      <c r="C53" s="14" t="s">
        <v>54</v>
      </c>
      <c r="D53" s="332">
        <v>6</v>
      </c>
      <c r="E53" s="16">
        <v>1647.8</v>
      </c>
      <c r="F53" s="128">
        <f t="shared" si="13"/>
        <v>9886.8</v>
      </c>
      <c r="G53" s="15">
        <v>20</v>
      </c>
      <c r="H53" s="16">
        <v>1647.8</v>
      </c>
      <c r="I53" s="128">
        <f t="shared" si="14"/>
        <v>32956</v>
      </c>
      <c r="J53" s="15">
        <v>26</v>
      </c>
      <c r="K53" s="16">
        <v>1647.8</v>
      </c>
      <c r="L53" s="128">
        <f t="shared" si="15"/>
        <v>42842.799999999996</v>
      </c>
      <c r="M53" s="395">
        <f t="shared" si="16"/>
        <v>0</v>
      </c>
      <c r="N53" s="16">
        <v>0</v>
      </c>
      <c r="O53" s="128">
        <f t="shared" si="17"/>
        <v>0</v>
      </c>
      <c r="P53" s="407">
        <f t="shared" si="5"/>
        <v>0</v>
      </c>
      <c r="Q53" s="407">
        <f t="shared" si="6"/>
        <v>0</v>
      </c>
    </row>
    <row r="54" spans="1:17" ht="20.25">
      <c r="A54" s="92">
        <v>167</v>
      </c>
      <c r="B54" s="92">
        <v>44102900</v>
      </c>
      <c r="C54" s="14" t="s">
        <v>54</v>
      </c>
      <c r="D54" s="332">
        <v>0</v>
      </c>
      <c r="E54" s="16">
        <v>0</v>
      </c>
      <c r="F54" s="128">
        <f t="shared" si="13"/>
        <v>0</v>
      </c>
      <c r="G54" s="333">
        <v>4</v>
      </c>
      <c r="H54" s="16">
        <v>1605</v>
      </c>
      <c r="I54" s="128">
        <f t="shared" si="14"/>
        <v>6420</v>
      </c>
      <c r="J54" s="15">
        <v>4</v>
      </c>
      <c r="K54" s="16">
        <v>1605</v>
      </c>
      <c r="L54" s="128">
        <f t="shared" si="15"/>
        <v>6420</v>
      </c>
      <c r="M54" s="395">
        <f t="shared" si="16"/>
        <v>0</v>
      </c>
      <c r="N54" s="16">
        <v>0</v>
      </c>
      <c r="O54" s="128">
        <f t="shared" si="17"/>
        <v>0</v>
      </c>
      <c r="P54" s="407">
        <f t="shared" si="5"/>
        <v>0</v>
      </c>
      <c r="Q54" s="407">
        <f t="shared" si="6"/>
        <v>0</v>
      </c>
    </row>
    <row r="55" spans="1:17" ht="20.25">
      <c r="A55" s="92">
        <v>167</v>
      </c>
      <c r="B55" s="92">
        <v>44102900</v>
      </c>
      <c r="C55" s="14" t="s">
        <v>54</v>
      </c>
      <c r="D55" s="332">
        <v>0</v>
      </c>
      <c r="E55" s="16">
        <v>0</v>
      </c>
      <c r="F55" s="128">
        <f t="shared" si="13"/>
        <v>0</v>
      </c>
      <c r="G55" s="333">
        <v>7</v>
      </c>
      <c r="H55" s="16">
        <v>1776.2</v>
      </c>
      <c r="I55" s="128">
        <f t="shared" si="14"/>
        <v>12433.4</v>
      </c>
      <c r="J55" s="15">
        <v>5</v>
      </c>
      <c r="K55" s="16">
        <v>1776.2</v>
      </c>
      <c r="L55" s="128">
        <f t="shared" si="15"/>
        <v>8881</v>
      </c>
      <c r="M55" s="395">
        <f t="shared" si="16"/>
        <v>2</v>
      </c>
      <c r="N55" s="16">
        <v>1776.2</v>
      </c>
      <c r="O55" s="128">
        <f t="shared" si="17"/>
        <v>3552.3999999999996</v>
      </c>
      <c r="P55" s="407">
        <f t="shared" si="5"/>
        <v>3552.3999999999996</v>
      </c>
      <c r="Q55" s="407">
        <f t="shared" si="6"/>
        <v>0</v>
      </c>
    </row>
    <row r="56" spans="1:17" ht="20.25">
      <c r="A56" s="92">
        <v>168</v>
      </c>
      <c r="B56" s="92">
        <v>44102900</v>
      </c>
      <c r="C56" s="14" t="s">
        <v>47</v>
      </c>
      <c r="D56" s="332">
        <v>6</v>
      </c>
      <c r="E56" s="16">
        <v>1647.8</v>
      </c>
      <c r="F56" s="128">
        <f t="shared" si="13"/>
        <v>9886.8</v>
      </c>
      <c r="G56" s="333">
        <v>1</v>
      </c>
      <c r="H56" s="16">
        <v>1647.8</v>
      </c>
      <c r="I56" s="128">
        <f t="shared" si="14"/>
        <v>1647.8</v>
      </c>
      <c r="J56" s="15">
        <v>5</v>
      </c>
      <c r="K56" s="16">
        <v>1647.8</v>
      </c>
      <c r="L56" s="128">
        <f t="shared" si="15"/>
        <v>8239</v>
      </c>
      <c r="M56" s="395">
        <f t="shared" si="16"/>
        <v>2</v>
      </c>
      <c r="N56" s="16">
        <v>1647.8</v>
      </c>
      <c r="O56" s="128">
        <f t="shared" si="17"/>
        <v>3295.5999999999985</v>
      </c>
      <c r="P56" s="407">
        <f t="shared" si="5"/>
        <v>3295.5999999999985</v>
      </c>
      <c r="Q56" s="407">
        <f t="shared" si="6"/>
        <v>0</v>
      </c>
    </row>
    <row r="57" spans="1:17" ht="20.25">
      <c r="A57" s="92">
        <v>168</v>
      </c>
      <c r="B57" s="91">
        <v>44102900</v>
      </c>
      <c r="C57" s="14" t="s">
        <v>47</v>
      </c>
      <c r="D57" s="332">
        <v>0</v>
      </c>
      <c r="E57" s="16">
        <v>0</v>
      </c>
      <c r="F57" s="128">
        <f t="shared" si="13"/>
        <v>0</v>
      </c>
      <c r="G57" s="333">
        <v>3</v>
      </c>
      <c r="H57" s="16">
        <v>1776.2</v>
      </c>
      <c r="I57" s="128">
        <f t="shared" si="14"/>
        <v>5328.6</v>
      </c>
      <c r="J57" s="15">
        <v>0</v>
      </c>
      <c r="K57" s="16">
        <v>0</v>
      </c>
      <c r="L57" s="128">
        <f t="shared" si="15"/>
        <v>0</v>
      </c>
      <c r="M57" s="395">
        <f t="shared" si="16"/>
        <v>3</v>
      </c>
      <c r="N57" s="16">
        <v>1776.2</v>
      </c>
      <c r="O57" s="128">
        <f t="shared" si="17"/>
        <v>5328.6</v>
      </c>
      <c r="P57" s="407">
        <f t="shared" si="5"/>
        <v>5328.6</v>
      </c>
      <c r="Q57" s="407">
        <f t="shared" si="6"/>
        <v>0</v>
      </c>
    </row>
    <row r="58" spans="1:17" ht="20.25">
      <c r="A58" s="92">
        <v>169</v>
      </c>
      <c r="B58" s="91">
        <v>44102900</v>
      </c>
      <c r="C58" s="14" t="s">
        <v>48</v>
      </c>
      <c r="D58" s="330">
        <v>6</v>
      </c>
      <c r="E58" s="329">
        <v>1647.8</v>
      </c>
      <c r="F58" s="128">
        <f t="shared" si="13"/>
        <v>9886.8</v>
      </c>
      <c r="G58" s="333">
        <v>0</v>
      </c>
      <c r="H58" s="16">
        <v>0</v>
      </c>
      <c r="I58" s="128">
        <f t="shared" si="14"/>
        <v>0</v>
      </c>
      <c r="J58" s="15">
        <v>6</v>
      </c>
      <c r="K58" s="16">
        <v>1647.2</v>
      </c>
      <c r="L58" s="128">
        <f t="shared" si="15"/>
        <v>9883.2</v>
      </c>
      <c r="M58" s="395">
        <f t="shared" si="16"/>
        <v>0</v>
      </c>
      <c r="N58" s="16">
        <v>0</v>
      </c>
      <c r="O58" s="128">
        <f t="shared" si="17"/>
        <v>3.599999999998545</v>
      </c>
      <c r="P58" s="407">
        <f t="shared" si="5"/>
        <v>3.599999999998545</v>
      </c>
      <c r="Q58" s="407">
        <f t="shared" si="6"/>
        <v>0</v>
      </c>
    </row>
    <row r="59" spans="1:17" ht="20.25">
      <c r="A59" s="92">
        <v>169</v>
      </c>
      <c r="B59" s="92">
        <v>44102900</v>
      </c>
      <c r="C59" s="135" t="s">
        <v>48</v>
      </c>
      <c r="D59" s="330">
        <v>0</v>
      </c>
      <c r="E59" s="329">
        <v>0</v>
      </c>
      <c r="F59" s="128">
        <f t="shared" si="13"/>
        <v>0</v>
      </c>
      <c r="G59" s="333">
        <v>4</v>
      </c>
      <c r="H59" s="16">
        <v>1776.2</v>
      </c>
      <c r="I59" s="128">
        <f t="shared" si="14"/>
        <v>7104.8</v>
      </c>
      <c r="J59" s="15">
        <v>0</v>
      </c>
      <c r="K59" s="16">
        <v>0</v>
      </c>
      <c r="L59" s="128">
        <f t="shared" si="15"/>
        <v>0</v>
      </c>
      <c r="M59" s="395">
        <f t="shared" si="16"/>
        <v>4</v>
      </c>
      <c r="N59" s="16">
        <v>1776.2</v>
      </c>
      <c r="O59" s="128">
        <f t="shared" si="17"/>
        <v>7104.8</v>
      </c>
      <c r="P59" s="407">
        <f t="shared" si="5"/>
        <v>7104.8</v>
      </c>
      <c r="Q59" s="407">
        <f t="shared" si="6"/>
        <v>0</v>
      </c>
    </row>
    <row r="60" spans="1:17" s="414" customFormat="1" ht="20.25">
      <c r="A60" s="410">
        <v>170</v>
      </c>
      <c r="B60" s="410">
        <v>44102900</v>
      </c>
      <c r="C60" s="220" t="s">
        <v>49</v>
      </c>
      <c r="D60" s="416">
        <v>4</v>
      </c>
      <c r="E60" s="225">
        <v>1647.8</v>
      </c>
      <c r="F60" s="417">
        <f>D60*E60</f>
        <v>6591.2</v>
      </c>
      <c r="G60" s="418">
        <v>2</v>
      </c>
      <c r="H60" s="225">
        <v>1647.8</v>
      </c>
      <c r="I60" s="417">
        <f t="shared" si="14"/>
        <v>3295.6</v>
      </c>
      <c r="J60" s="224">
        <v>5</v>
      </c>
      <c r="K60" s="225">
        <v>1647.8</v>
      </c>
      <c r="L60" s="417">
        <f t="shared" si="15"/>
        <v>8239</v>
      </c>
      <c r="M60" s="419">
        <f t="shared" si="16"/>
        <v>1</v>
      </c>
      <c r="N60" s="225">
        <v>1647.8</v>
      </c>
      <c r="O60" s="417"/>
      <c r="P60" s="413">
        <f t="shared" si="5"/>
        <v>1647.7999999999993</v>
      </c>
      <c r="Q60" s="413">
        <f t="shared" si="6"/>
        <v>-1647.7999999999993</v>
      </c>
    </row>
    <row r="61" spans="1:17" ht="20.25">
      <c r="A61" s="92">
        <v>170</v>
      </c>
      <c r="B61" s="92">
        <v>44102900</v>
      </c>
      <c r="C61" s="14" t="s">
        <v>49</v>
      </c>
      <c r="D61" s="332">
        <v>0</v>
      </c>
      <c r="E61" s="16">
        <v>0</v>
      </c>
      <c r="F61" s="128">
        <v>0</v>
      </c>
      <c r="G61" s="333">
        <v>4</v>
      </c>
      <c r="H61" s="16">
        <v>1776.2</v>
      </c>
      <c r="I61" s="128">
        <f t="shared" si="14"/>
        <v>7104.8</v>
      </c>
      <c r="J61" s="15">
        <v>0</v>
      </c>
      <c r="K61" s="16">
        <v>0</v>
      </c>
      <c r="L61" s="128">
        <f t="shared" si="15"/>
        <v>0</v>
      </c>
      <c r="M61" s="395">
        <f t="shared" si="16"/>
        <v>4</v>
      </c>
      <c r="N61" s="16">
        <v>1776.2</v>
      </c>
      <c r="O61" s="128">
        <f>F61+I61-L61</f>
        <v>7104.8</v>
      </c>
      <c r="P61" s="407">
        <f t="shared" si="5"/>
        <v>7104.8</v>
      </c>
      <c r="Q61" s="407">
        <f t="shared" si="6"/>
        <v>0</v>
      </c>
    </row>
    <row r="62" spans="1:17" ht="20.25">
      <c r="A62" s="92">
        <v>171</v>
      </c>
      <c r="B62" s="92">
        <v>44102900</v>
      </c>
      <c r="C62" s="14" t="s">
        <v>50</v>
      </c>
      <c r="D62" s="332">
        <v>1</v>
      </c>
      <c r="E62" s="336">
        <v>4226.5</v>
      </c>
      <c r="F62" s="128">
        <f aca="true" t="shared" si="18" ref="F62:F72">D62*E62</f>
        <v>4226.5</v>
      </c>
      <c r="G62" s="333">
        <v>0</v>
      </c>
      <c r="H62" s="16">
        <v>0</v>
      </c>
      <c r="I62" s="128">
        <f t="shared" si="14"/>
        <v>0</v>
      </c>
      <c r="J62" s="15">
        <v>0</v>
      </c>
      <c r="K62" s="16">
        <v>0</v>
      </c>
      <c r="L62" s="128">
        <f t="shared" si="15"/>
        <v>0</v>
      </c>
      <c r="M62" s="395">
        <f t="shared" si="16"/>
        <v>1</v>
      </c>
      <c r="N62" s="16">
        <v>4226.5</v>
      </c>
      <c r="O62" s="128"/>
      <c r="P62" s="407">
        <f t="shared" si="5"/>
        <v>4226.5</v>
      </c>
      <c r="Q62" s="407">
        <f t="shared" si="6"/>
        <v>-4226.5</v>
      </c>
    </row>
    <row r="63" spans="1:17" ht="20.25">
      <c r="A63" s="92">
        <v>172</v>
      </c>
      <c r="B63" s="92">
        <v>44102900</v>
      </c>
      <c r="C63" s="14" t="s">
        <v>51</v>
      </c>
      <c r="D63" s="332">
        <v>1</v>
      </c>
      <c r="E63" s="16">
        <v>4226.5</v>
      </c>
      <c r="F63" s="128">
        <f t="shared" si="18"/>
        <v>4226.5</v>
      </c>
      <c r="G63" s="333">
        <v>0</v>
      </c>
      <c r="H63" s="16">
        <v>0</v>
      </c>
      <c r="I63" s="128">
        <f t="shared" si="14"/>
        <v>0</v>
      </c>
      <c r="J63" s="15">
        <v>0</v>
      </c>
      <c r="K63" s="16">
        <v>0</v>
      </c>
      <c r="L63" s="128">
        <f t="shared" si="15"/>
        <v>0</v>
      </c>
      <c r="M63" s="395">
        <f t="shared" si="16"/>
        <v>1</v>
      </c>
      <c r="N63" s="16">
        <v>4226.5</v>
      </c>
      <c r="O63" s="128"/>
      <c r="P63" s="407">
        <f t="shared" si="5"/>
        <v>4226.5</v>
      </c>
      <c r="Q63" s="407">
        <f t="shared" si="6"/>
        <v>-4226.5</v>
      </c>
    </row>
    <row r="64" spans="1:17" ht="20.25">
      <c r="A64" s="92">
        <v>173</v>
      </c>
      <c r="B64" s="92">
        <v>44102900</v>
      </c>
      <c r="C64" s="14" t="s">
        <v>52</v>
      </c>
      <c r="D64" s="332">
        <v>1</v>
      </c>
      <c r="E64" s="16">
        <v>5564</v>
      </c>
      <c r="F64" s="11">
        <f t="shared" si="18"/>
        <v>5564</v>
      </c>
      <c r="G64" s="333">
        <v>0</v>
      </c>
      <c r="H64" s="16">
        <v>0</v>
      </c>
      <c r="I64" s="128">
        <f t="shared" si="14"/>
        <v>0</v>
      </c>
      <c r="J64" s="15">
        <v>0</v>
      </c>
      <c r="K64" s="16">
        <v>0</v>
      </c>
      <c r="L64" s="128">
        <f t="shared" si="15"/>
        <v>0</v>
      </c>
      <c r="M64" s="395">
        <f t="shared" si="16"/>
        <v>1</v>
      </c>
      <c r="N64" s="16">
        <v>5564</v>
      </c>
      <c r="O64" s="128">
        <f aca="true" t="shared" si="19" ref="O64:O72">F64+I64-L64</f>
        <v>5564</v>
      </c>
      <c r="P64" s="407">
        <f t="shared" si="5"/>
        <v>5564</v>
      </c>
      <c r="Q64" s="407">
        <f t="shared" si="6"/>
        <v>0</v>
      </c>
    </row>
    <row r="65" spans="1:17" ht="20.25">
      <c r="A65" s="92">
        <v>174</v>
      </c>
      <c r="B65" s="92">
        <v>44102900</v>
      </c>
      <c r="C65" s="14" t="s">
        <v>53</v>
      </c>
      <c r="D65" s="332">
        <v>1</v>
      </c>
      <c r="E65" s="16">
        <v>5564</v>
      </c>
      <c r="F65" s="128">
        <f t="shared" si="18"/>
        <v>5564</v>
      </c>
      <c r="G65" s="333">
        <v>0</v>
      </c>
      <c r="H65" s="16">
        <v>0</v>
      </c>
      <c r="I65" s="128">
        <f t="shared" si="14"/>
        <v>0</v>
      </c>
      <c r="J65" s="15">
        <v>0</v>
      </c>
      <c r="K65" s="16">
        <v>0</v>
      </c>
      <c r="L65" s="128">
        <f t="shared" si="15"/>
        <v>0</v>
      </c>
      <c r="M65" s="395">
        <f t="shared" si="16"/>
        <v>1</v>
      </c>
      <c r="N65" s="16">
        <v>5564</v>
      </c>
      <c r="O65" s="128">
        <f t="shared" si="19"/>
        <v>5564</v>
      </c>
      <c r="P65" s="407">
        <f t="shared" si="5"/>
        <v>5564</v>
      </c>
      <c r="Q65" s="407">
        <f t="shared" si="6"/>
        <v>0</v>
      </c>
    </row>
    <row r="66" spans="1:17" ht="20.25">
      <c r="A66" s="92">
        <v>175</v>
      </c>
      <c r="B66" s="92">
        <v>44102900</v>
      </c>
      <c r="C66" s="14" t="s">
        <v>55</v>
      </c>
      <c r="D66" s="332">
        <v>1</v>
      </c>
      <c r="E66" s="16">
        <v>4226.5</v>
      </c>
      <c r="F66" s="128">
        <f t="shared" si="18"/>
        <v>4226.5</v>
      </c>
      <c r="G66" s="333">
        <v>0</v>
      </c>
      <c r="H66" s="16">
        <v>0</v>
      </c>
      <c r="I66" s="128">
        <f t="shared" si="14"/>
        <v>0</v>
      </c>
      <c r="J66" s="15">
        <v>0</v>
      </c>
      <c r="K66" s="16">
        <v>0</v>
      </c>
      <c r="L66" s="128">
        <f t="shared" si="15"/>
        <v>0</v>
      </c>
      <c r="M66" s="395">
        <f t="shared" si="16"/>
        <v>1</v>
      </c>
      <c r="N66" s="16">
        <v>4226.5</v>
      </c>
      <c r="O66" s="128">
        <f t="shared" si="19"/>
        <v>4226.5</v>
      </c>
      <c r="P66" s="407">
        <f t="shared" si="5"/>
        <v>4226.5</v>
      </c>
      <c r="Q66" s="407">
        <f t="shared" si="6"/>
        <v>0</v>
      </c>
    </row>
    <row r="67" spans="1:17" ht="20.25">
      <c r="A67" s="92">
        <v>176</v>
      </c>
      <c r="B67" s="92">
        <v>44102900</v>
      </c>
      <c r="C67" s="14" t="s">
        <v>56</v>
      </c>
      <c r="D67" s="332">
        <v>1</v>
      </c>
      <c r="E67" s="16">
        <v>4226.5</v>
      </c>
      <c r="F67" s="128">
        <f t="shared" si="18"/>
        <v>4226.5</v>
      </c>
      <c r="G67" s="333">
        <v>0</v>
      </c>
      <c r="H67" s="16">
        <v>0</v>
      </c>
      <c r="I67" s="128">
        <f t="shared" si="14"/>
        <v>0</v>
      </c>
      <c r="J67" s="15">
        <v>1</v>
      </c>
      <c r="K67" s="16">
        <v>4226.5</v>
      </c>
      <c r="L67" s="128">
        <f t="shared" si="15"/>
        <v>4226.5</v>
      </c>
      <c r="M67" s="395">
        <f t="shared" si="16"/>
        <v>0</v>
      </c>
      <c r="N67" s="16">
        <v>0</v>
      </c>
      <c r="O67" s="128">
        <f t="shared" si="19"/>
        <v>0</v>
      </c>
      <c r="P67" s="407">
        <f t="shared" si="5"/>
        <v>0</v>
      </c>
      <c r="Q67" s="407">
        <f t="shared" si="6"/>
        <v>0</v>
      </c>
    </row>
    <row r="68" spans="1:17" ht="20.25">
      <c r="A68" s="92">
        <v>176</v>
      </c>
      <c r="B68" s="92">
        <v>44102900</v>
      </c>
      <c r="C68" s="14" t="s">
        <v>56</v>
      </c>
      <c r="D68" s="332">
        <v>0</v>
      </c>
      <c r="E68" s="16">
        <v>0</v>
      </c>
      <c r="F68" s="128">
        <f t="shared" si="18"/>
        <v>0</v>
      </c>
      <c r="G68" s="333">
        <v>1</v>
      </c>
      <c r="H68" s="16">
        <v>4419.1</v>
      </c>
      <c r="I68" s="128">
        <f t="shared" si="14"/>
        <v>4419.1</v>
      </c>
      <c r="J68" s="15">
        <v>0</v>
      </c>
      <c r="K68" s="16">
        <v>0</v>
      </c>
      <c r="L68" s="128">
        <f t="shared" si="15"/>
        <v>0</v>
      </c>
      <c r="M68" s="395">
        <f t="shared" si="16"/>
        <v>1</v>
      </c>
      <c r="N68" s="16">
        <v>4419.1</v>
      </c>
      <c r="O68" s="128">
        <f t="shared" si="19"/>
        <v>4419.1</v>
      </c>
      <c r="P68" s="407">
        <f t="shared" si="5"/>
        <v>4419.1</v>
      </c>
      <c r="Q68" s="407">
        <f t="shared" si="6"/>
        <v>0</v>
      </c>
    </row>
    <row r="69" spans="1:17" ht="20.25">
      <c r="A69" s="92">
        <v>177</v>
      </c>
      <c r="B69" s="92">
        <v>44102900</v>
      </c>
      <c r="C69" s="14" t="s">
        <v>59</v>
      </c>
      <c r="D69" s="332">
        <v>1</v>
      </c>
      <c r="E69" s="16">
        <v>2193.5</v>
      </c>
      <c r="F69" s="128">
        <f t="shared" si="18"/>
        <v>2193.5</v>
      </c>
      <c r="G69" s="333">
        <v>24</v>
      </c>
      <c r="H69" s="16">
        <v>2193.5</v>
      </c>
      <c r="I69" s="128">
        <f t="shared" si="14"/>
        <v>52644</v>
      </c>
      <c r="J69" s="15">
        <v>25</v>
      </c>
      <c r="K69" s="16">
        <v>2193.5</v>
      </c>
      <c r="L69" s="128">
        <f t="shared" si="15"/>
        <v>54837.5</v>
      </c>
      <c r="M69" s="395">
        <f t="shared" si="16"/>
        <v>0</v>
      </c>
      <c r="N69" s="16">
        <v>0</v>
      </c>
      <c r="O69" s="128">
        <f t="shared" si="19"/>
        <v>0</v>
      </c>
      <c r="P69" s="407">
        <f t="shared" si="5"/>
        <v>0</v>
      </c>
      <c r="Q69" s="407">
        <f t="shared" si="6"/>
        <v>0</v>
      </c>
    </row>
    <row r="70" spans="1:17" ht="20.25">
      <c r="A70" s="92">
        <v>177</v>
      </c>
      <c r="B70" s="92">
        <v>44102900</v>
      </c>
      <c r="C70" s="14" t="s">
        <v>59</v>
      </c>
      <c r="D70" s="332">
        <v>0</v>
      </c>
      <c r="E70" s="16">
        <v>0</v>
      </c>
      <c r="F70" s="128">
        <f t="shared" si="18"/>
        <v>0</v>
      </c>
      <c r="G70" s="333">
        <v>10</v>
      </c>
      <c r="H70" s="16">
        <v>1926</v>
      </c>
      <c r="I70" s="128">
        <f t="shared" si="14"/>
        <v>19260</v>
      </c>
      <c r="J70" s="15">
        <v>10</v>
      </c>
      <c r="K70" s="16">
        <v>1926</v>
      </c>
      <c r="L70" s="128">
        <f t="shared" si="15"/>
        <v>19260</v>
      </c>
      <c r="M70" s="395">
        <f t="shared" si="16"/>
        <v>0</v>
      </c>
      <c r="N70" s="16">
        <v>0</v>
      </c>
      <c r="O70" s="128">
        <f t="shared" si="19"/>
        <v>0</v>
      </c>
      <c r="P70" s="407">
        <f t="shared" si="5"/>
        <v>0</v>
      </c>
      <c r="Q70" s="407">
        <f t="shared" si="6"/>
        <v>0</v>
      </c>
    </row>
    <row r="71" spans="1:17" ht="20.25">
      <c r="A71" s="13">
        <v>178</v>
      </c>
      <c r="B71" s="92">
        <v>44102900</v>
      </c>
      <c r="C71" s="14" t="s">
        <v>60</v>
      </c>
      <c r="D71" s="332">
        <v>8</v>
      </c>
      <c r="E71" s="16">
        <v>1166.3</v>
      </c>
      <c r="F71" s="128">
        <f t="shared" si="18"/>
        <v>9330.4</v>
      </c>
      <c r="G71" s="333">
        <v>16</v>
      </c>
      <c r="H71" s="16">
        <v>1166.3</v>
      </c>
      <c r="I71" s="128">
        <f t="shared" si="14"/>
        <v>18660.8</v>
      </c>
      <c r="J71" s="15">
        <v>24</v>
      </c>
      <c r="K71" s="16">
        <v>1166.3</v>
      </c>
      <c r="L71" s="128">
        <f t="shared" si="15"/>
        <v>27991.199999999997</v>
      </c>
      <c r="M71" s="395">
        <f t="shared" si="16"/>
        <v>0</v>
      </c>
      <c r="N71" s="16">
        <v>0</v>
      </c>
      <c r="O71" s="128">
        <f t="shared" si="19"/>
        <v>0</v>
      </c>
      <c r="P71" s="407">
        <f t="shared" si="5"/>
        <v>0</v>
      </c>
      <c r="Q71" s="407">
        <f t="shared" si="6"/>
        <v>0</v>
      </c>
    </row>
    <row r="72" spans="1:17" ht="20.25">
      <c r="A72" s="13">
        <v>178</v>
      </c>
      <c r="B72" s="92">
        <v>44102900</v>
      </c>
      <c r="C72" s="14" t="s">
        <v>60</v>
      </c>
      <c r="D72" s="332">
        <v>0</v>
      </c>
      <c r="E72" s="16">
        <v>0</v>
      </c>
      <c r="F72" s="128">
        <f t="shared" si="18"/>
        <v>0</v>
      </c>
      <c r="G72" s="333">
        <v>6</v>
      </c>
      <c r="H72" s="16">
        <v>1063.58</v>
      </c>
      <c r="I72" s="128">
        <f t="shared" si="14"/>
        <v>6381.48</v>
      </c>
      <c r="J72" s="15">
        <v>3</v>
      </c>
      <c r="K72" s="16">
        <v>1063.58</v>
      </c>
      <c r="L72" s="128">
        <f t="shared" si="15"/>
        <v>3190.74</v>
      </c>
      <c r="M72" s="395">
        <f t="shared" si="16"/>
        <v>3</v>
      </c>
      <c r="N72" s="16">
        <v>1063.58</v>
      </c>
      <c r="O72" s="128">
        <f t="shared" si="19"/>
        <v>3190.74</v>
      </c>
      <c r="P72" s="407">
        <f aca="true" t="shared" si="20" ref="P72:P135">(D72*E72)+(G72*H72)-(J72*K72)</f>
        <v>3190.74</v>
      </c>
      <c r="Q72" s="407">
        <f aca="true" t="shared" si="21" ref="Q72:Q135">O72-P72</f>
        <v>0</v>
      </c>
    </row>
    <row r="73" spans="1:17" ht="20.25">
      <c r="A73" s="92">
        <v>179</v>
      </c>
      <c r="B73" s="92">
        <v>44102900</v>
      </c>
      <c r="C73" s="14" t="s">
        <v>61</v>
      </c>
      <c r="D73" s="332">
        <v>3</v>
      </c>
      <c r="E73" s="16">
        <v>823.9</v>
      </c>
      <c r="F73" s="128">
        <f aca="true" t="shared" si="22" ref="F73:F106">D73*E73</f>
        <v>2471.7</v>
      </c>
      <c r="G73" s="333">
        <v>0</v>
      </c>
      <c r="H73" s="16">
        <v>0</v>
      </c>
      <c r="I73" s="128">
        <f aca="true" t="shared" si="23" ref="I73:I106">G73*H73</f>
        <v>0</v>
      </c>
      <c r="J73" s="15">
        <v>0</v>
      </c>
      <c r="K73" s="16">
        <v>0</v>
      </c>
      <c r="L73" s="128">
        <f aca="true" t="shared" si="24" ref="L73:L106">J73*K73</f>
        <v>0</v>
      </c>
      <c r="M73" s="395">
        <f aca="true" t="shared" si="25" ref="M73:M106">D73+G73-J73</f>
        <v>3</v>
      </c>
      <c r="N73" s="16">
        <v>823.9</v>
      </c>
      <c r="O73" s="128">
        <f aca="true" t="shared" si="26" ref="O73:O106">F73+I73-L73</f>
        <v>2471.7</v>
      </c>
      <c r="P73" s="407">
        <f t="shared" si="20"/>
        <v>2471.7</v>
      </c>
      <c r="Q73" s="407">
        <f t="shared" si="21"/>
        <v>0</v>
      </c>
    </row>
    <row r="74" spans="1:17" ht="20.25">
      <c r="A74" s="92">
        <v>180</v>
      </c>
      <c r="B74" s="92">
        <v>44102900</v>
      </c>
      <c r="C74" s="14" t="s">
        <v>62</v>
      </c>
      <c r="D74" s="332">
        <v>3</v>
      </c>
      <c r="E74" s="16">
        <v>684.8</v>
      </c>
      <c r="F74" s="128">
        <f t="shared" si="22"/>
        <v>2054.3999999999996</v>
      </c>
      <c r="G74" s="333">
        <v>0</v>
      </c>
      <c r="H74" s="16">
        <v>0</v>
      </c>
      <c r="I74" s="128">
        <f t="shared" si="23"/>
        <v>0</v>
      </c>
      <c r="J74" s="15">
        <v>0</v>
      </c>
      <c r="K74" s="16">
        <v>0</v>
      </c>
      <c r="L74" s="128">
        <f t="shared" si="24"/>
        <v>0</v>
      </c>
      <c r="M74" s="395">
        <f t="shared" si="25"/>
        <v>3</v>
      </c>
      <c r="N74" s="16">
        <v>684.8</v>
      </c>
      <c r="O74" s="128">
        <f t="shared" si="26"/>
        <v>2054.3999999999996</v>
      </c>
      <c r="P74" s="407">
        <f t="shared" si="20"/>
        <v>2054.3999999999996</v>
      </c>
      <c r="Q74" s="407">
        <f t="shared" si="21"/>
        <v>0</v>
      </c>
    </row>
    <row r="75" spans="1:17" ht="20.25">
      <c r="A75" s="92">
        <v>181</v>
      </c>
      <c r="B75" s="92">
        <v>44102900</v>
      </c>
      <c r="C75" s="14" t="s">
        <v>63</v>
      </c>
      <c r="D75" s="332">
        <v>6</v>
      </c>
      <c r="E75" s="16">
        <v>1016.5</v>
      </c>
      <c r="F75" s="128">
        <f t="shared" si="22"/>
        <v>6099</v>
      </c>
      <c r="G75" s="333">
        <v>17</v>
      </c>
      <c r="H75" s="16">
        <v>1016.5</v>
      </c>
      <c r="I75" s="128">
        <f t="shared" si="23"/>
        <v>17280.5</v>
      </c>
      <c r="J75" s="15">
        <v>22</v>
      </c>
      <c r="K75" s="16">
        <v>1016.5</v>
      </c>
      <c r="L75" s="128">
        <f t="shared" si="24"/>
        <v>22363</v>
      </c>
      <c r="M75" s="395">
        <f t="shared" si="25"/>
        <v>1</v>
      </c>
      <c r="N75" s="16">
        <v>1016.5</v>
      </c>
      <c r="O75" s="128">
        <f t="shared" si="26"/>
        <v>1016.5</v>
      </c>
      <c r="P75" s="407">
        <f t="shared" si="20"/>
        <v>1016.5</v>
      </c>
      <c r="Q75" s="407">
        <f t="shared" si="21"/>
        <v>0</v>
      </c>
    </row>
    <row r="76" spans="1:17" ht="20.25">
      <c r="A76" s="13">
        <v>181</v>
      </c>
      <c r="B76" s="92">
        <v>44102900</v>
      </c>
      <c r="C76" s="14" t="s">
        <v>63</v>
      </c>
      <c r="D76" s="332">
        <v>0</v>
      </c>
      <c r="E76" s="16">
        <v>0</v>
      </c>
      <c r="F76" s="11">
        <f t="shared" si="22"/>
        <v>0</v>
      </c>
      <c r="G76" s="333">
        <v>6</v>
      </c>
      <c r="H76" s="16">
        <v>1048.6</v>
      </c>
      <c r="I76" s="128">
        <f t="shared" si="23"/>
        <v>6291.599999999999</v>
      </c>
      <c r="J76" s="15">
        <v>0</v>
      </c>
      <c r="K76" s="16">
        <v>0</v>
      </c>
      <c r="L76" s="128">
        <f t="shared" si="24"/>
        <v>0</v>
      </c>
      <c r="M76" s="395">
        <f t="shared" si="25"/>
        <v>6</v>
      </c>
      <c r="N76" s="16">
        <v>1048.6</v>
      </c>
      <c r="O76" s="128">
        <f t="shared" si="26"/>
        <v>6291.599999999999</v>
      </c>
      <c r="P76" s="407">
        <f t="shared" si="20"/>
        <v>6291.599999999999</v>
      </c>
      <c r="Q76" s="407">
        <f t="shared" si="21"/>
        <v>0</v>
      </c>
    </row>
    <row r="77" spans="1:17" ht="20.25">
      <c r="A77" s="13">
        <v>182</v>
      </c>
      <c r="B77" s="92">
        <v>44102900</v>
      </c>
      <c r="C77" s="14" t="s">
        <v>64</v>
      </c>
      <c r="D77" s="332">
        <v>9</v>
      </c>
      <c r="E77" s="16">
        <v>909.5</v>
      </c>
      <c r="F77" s="128">
        <f t="shared" si="22"/>
        <v>8185.5</v>
      </c>
      <c r="G77" s="333">
        <v>10</v>
      </c>
      <c r="H77" s="16">
        <v>909.5</v>
      </c>
      <c r="I77" s="128">
        <f t="shared" si="23"/>
        <v>9095</v>
      </c>
      <c r="J77" s="15">
        <v>18</v>
      </c>
      <c r="K77" s="16">
        <v>909.5</v>
      </c>
      <c r="L77" s="128">
        <f t="shared" si="24"/>
        <v>16371</v>
      </c>
      <c r="M77" s="395">
        <f t="shared" si="25"/>
        <v>1</v>
      </c>
      <c r="N77" s="16">
        <v>909.5</v>
      </c>
      <c r="O77" s="128">
        <f t="shared" si="26"/>
        <v>909.5</v>
      </c>
      <c r="P77" s="407">
        <f t="shared" si="20"/>
        <v>909.5</v>
      </c>
      <c r="Q77" s="407">
        <f t="shared" si="21"/>
        <v>0</v>
      </c>
    </row>
    <row r="78" spans="1:17" ht="20.25">
      <c r="A78" s="92">
        <v>183</v>
      </c>
      <c r="B78" s="92">
        <v>44102900</v>
      </c>
      <c r="C78" s="14" t="s">
        <v>65</v>
      </c>
      <c r="D78" s="332">
        <v>2</v>
      </c>
      <c r="E78" s="16">
        <v>4119.5</v>
      </c>
      <c r="F78" s="128">
        <f t="shared" si="22"/>
        <v>8239</v>
      </c>
      <c r="G78" s="333">
        <v>4</v>
      </c>
      <c r="H78" s="16">
        <v>4119.5</v>
      </c>
      <c r="I78" s="128">
        <f t="shared" si="23"/>
        <v>16478</v>
      </c>
      <c r="J78" s="15">
        <v>6</v>
      </c>
      <c r="K78" s="16">
        <v>4119.5</v>
      </c>
      <c r="L78" s="128">
        <f t="shared" si="24"/>
        <v>24717</v>
      </c>
      <c r="M78" s="395">
        <f t="shared" si="25"/>
        <v>0</v>
      </c>
      <c r="N78" s="16">
        <v>0</v>
      </c>
      <c r="O78" s="128">
        <f t="shared" si="26"/>
        <v>0</v>
      </c>
      <c r="P78" s="407">
        <f t="shared" si="20"/>
        <v>0</v>
      </c>
      <c r="Q78" s="407">
        <f t="shared" si="21"/>
        <v>0</v>
      </c>
    </row>
    <row r="79" spans="1:17" ht="20.25">
      <c r="A79" s="91">
        <v>183</v>
      </c>
      <c r="B79" s="92">
        <v>44102900</v>
      </c>
      <c r="C79" s="14" t="s">
        <v>65</v>
      </c>
      <c r="D79" s="332">
        <v>0</v>
      </c>
      <c r="E79" s="16">
        <v>0</v>
      </c>
      <c r="F79" s="128">
        <f t="shared" si="22"/>
        <v>0</v>
      </c>
      <c r="G79" s="333">
        <v>2</v>
      </c>
      <c r="H79" s="16">
        <v>3975.05</v>
      </c>
      <c r="I79" s="128">
        <f t="shared" si="23"/>
        <v>7950.1</v>
      </c>
      <c r="J79" s="15">
        <v>1</v>
      </c>
      <c r="K79" s="16">
        <v>3975.05</v>
      </c>
      <c r="L79" s="128">
        <f t="shared" si="24"/>
        <v>3975.05</v>
      </c>
      <c r="M79" s="395">
        <f t="shared" si="25"/>
        <v>1</v>
      </c>
      <c r="N79" s="16">
        <v>3975.05</v>
      </c>
      <c r="O79" s="128">
        <f t="shared" si="26"/>
        <v>3975.05</v>
      </c>
      <c r="P79" s="407">
        <f t="shared" si="20"/>
        <v>3975.05</v>
      </c>
      <c r="Q79" s="407">
        <f t="shared" si="21"/>
        <v>0</v>
      </c>
    </row>
    <row r="80" spans="1:17" ht="20.25">
      <c r="A80" s="91">
        <v>184</v>
      </c>
      <c r="B80" s="92">
        <v>44102900</v>
      </c>
      <c r="C80" s="14" t="s">
        <v>66</v>
      </c>
      <c r="D80" s="332">
        <v>3</v>
      </c>
      <c r="E80" s="16">
        <v>1139.55</v>
      </c>
      <c r="F80" s="128">
        <f t="shared" si="22"/>
        <v>3418.6499999999996</v>
      </c>
      <c r="G80" s="333">
        <v>0</v>
      </c>
      <c r="H80" s="16">
        <v>0</v>
      </c>
      <c r="I80" s="128">
        <f t="shared" si="23"/>
        <v>0</v>
      </c>
      <c r="J80" s="15">
        <v>3</v>
      </c>
      <c r="K80" s="16">
        <v>1139.55</v>
      </c>
      <c r="L80" s="128">
        <f t="shared" si="24"/>
        <v>3418.6499999999996</v>
      </c>
      <c r="M80" s="395">
        <f t="shared" si="25"/>
        <v>0</v>
      </c>
      <c r="N80" s="16">
        <v>0</v>
      </c>
      <c r="O80" s="128">
        <f t="shared" si="26"/>
        <v>0</v>
      </c>
      <c r="P80" s="407">
        <f t="shared" si="20"/>
        <v>0</v>
      </c>
      <c r="Q80" s="407">
        <f t="shared" si="21"/>
        <v>0</v>
      </c>
    </row>
    <row r="81" spans="1:17" ht="20.25">
      <c r="A81" s="91">
        <v>184</v>
      </c>
      <c r="B81" s="92">
        <v>44102900</v>
      </c>
      <c r="C81" s="14" t="s">
        <v>66</v>
      </c>
      <c r="D81" s="332">
        <v>0</v>
      </c>
      <c r="E81" s="16">
        <v>0</v>
      </c>
      <c r="F81" s="128">
        <f t="shared" si="22"/>
        <v>0</v>
      </c>
      <c r="G81" s="333">
        <v>1</v>
      </c>
      <c r="H81" s="16">
        <v>1134.2</v>
      </c>
      <c r="I81" s="128">
        <f t="shared" si="23"/>
        <v>1134.2</v>
      </c>
      <c r="J81" s="15">
        <v>1</v>
      </c>
      <c r="K81" s="16">
        <v>1134.2</v>
      </c>
      <c r="L81" s="128">
        <f t="shared" si="24"/>
        <v>1134.2</v>
      </c>
      <c r="M81" s="395">
        <f t="shared" si="25"/>
        <v>0</v>
      </c>
      <c r="N81" s="16"/>
      <c r="O81" s="128">
        <f t="shared" si="26"/>
        <v>0</v>
      </c>
      <c r="P81" s="407">
        <f t="shared" si="20"/>
        <v>0</v>
      </c>
      <c r="Q81" s="407">
        <f t="shared" si="21"/>
        <v>0</v>
      </c>
    </row>
    <row r="82" spans="1:17" ht="20.25">
      <c r="A82" s="92">
        <v>184</v>
      </c>
      <c r="B82" s="92">
        <v>44102900</v>
      </c>
      <c r="C82" s="14" t="s">
        <v>66</v>
      </c>
      <c r="D82" s="332">
        <v>0</v>
      </c>
      <c r="E82" s="16">
        <v>0</v>
      </c>
      <c r="F82" s="128">
        <f t="shared" si="22"/>
        <v>0</v>
      </c>
      <c r="G82" s="333">
        <v>3</v>
      </c>
      <c r="H82" s="16">
        <v>935.18</v>
      </c>
      <c r="I82" s="128">
        <f t="shared" si="23"/>
        <v>2805.54</v>
      </c>
      <c r="J82" s="15">
        <v>0</v>
      </c>
      <c r="K82" s="16">
        <v>0</v>
      </c>
      <c r="L82" s="128">
        <f t="shared" si="24"/>
        <v>0</v>
      </c>
      <c r="M82" s="395">
        <f t="shared" si="25"/>
        <v>3</v>
      </c>
      <c r="N82" s="16">
        <v>935.18</v>
      </c>
      <c r="O82" s="128">
        <f t="shared" si="26"/>
        <v>2805.54</v>
      </c>
      <c r="P82" s="407">
        <f t="shared" si="20"/>
        <v>2805.54</v>
      </c>
      <c r="Q82" s="407">
        <f t="shared" si="21"/>
        <v>0</v>
      </c>
    </row>
    <row r="83" spans="1:17" ht="20.25">
      <c r="A83" s="91">
        <v>185</v>
      </c>
      <c r="B83" s="92">
        <v>44102900</v>
      </c>
      <c r="C83" s="14" t="s">
        <v>67</v>
      </c>
      <c r="D83" s="332">
        <v>2</v>
      </c>
      <c r="E83" s="16">
        <v>2878.3</v>
      </c>
      <c r="F83" s="128">
        <f t="shared" si="22"/>
        <v>5756.6</v>
      </c>
      <c r="G83" s="333">
        <v>8</v>
      </c>
      <c r="H83" s="16">
        <v>2878.3</v>
      </c>
      <c r="I83" s="128">
        <f t="shared" si="23"/>
        <v>23026.4</v>
      </c>
      <c r="J83" s="15">
        <v>10</v>
      </c>
      <c r="K83" s="16">
        <v>2878.3</v>
      </c>
      <c r="L83" s="128">
        <f t="shared" si="24"/>
        <v>28783</v>
      </c>
      <c r="M83" s="395">
        <f t="shared" si="25"/>
        <v>0</v>
      </c>
      <c r="N83" s="16">
        <v>0</v>
      </c>
      <c r="O83" s="128">
        <f t="shared" si="26"/>
        <v>0</v>
      </c>
      <c r="P83" s="407">
        <f t="shared" si="20"/>
        <v>0</v>
      </c>
      <c r="Q83" s="407">
        <f t="shared" si="21"/>
        <v>0</v>
      </c>
    </row>
    <row r="84" spans="1:17" ht="20.25">
      <c r="A84" s="91">
        <v>185</v>
      </c>
      <c r="B84" s="92">
        <v>44102900</v>
      </c>
      <c r="C84" s="14" t="s">
        <v>67</v>
      </c>
      <c r="D84" s="332">
        <v>0</v>
      </c>
      <c r="E84" s="16">
        <v>0</v>
      </c>
      <c r="F84" s="128">
        <f t="shared" si="22"/>
        <v>0</v>
      </c>
      <c r="G84" s="333">
        <v>3</v>
      </c>
      <c r="H84" s="16">
        <v>2675</v>
      </c>
      <c r="I84" s="128">
        <f t="shared" si="23"/>
        <v>8025</v>
      </c>
      <c r="J84" s="15">
        <v>3</v>
      </c>
      <c r="K84" s="16">
        <v>2675</v>
      </c>
      <c r="L84" s="128">
        <f t="shared" si="24"/>
        <v>8025</v>
      </c>
      <c r="M84" s="395">
        <f t="shared" si="25"/>
        <v>0</v>
      </c>
      <c r="N84" s="16">
        <v>0</v>
      </c>
      <c r="O84" s="128">
        <f t="shared" si="26"/>
        <v>0</v>
      </c>
      <c r="P84" s="407">
        <f t="shared" si="20"/>
        <v>0</v>
      </c>
      <c r="Q84" s="407">
        <f t="shared" si="21"/>
        <v>0</v>
      </c>
    </row>
    <row r="85" spans="1:17" ht="20.25">
      <c r="A85" s="91">
        <v>186</v>
      </c>
      <c r="B85" s="92">
        <v>44102900</v>
      </c>
      <c r="C85" s="14" t="s">
        <v>68</v>
      </c>
      <c r="D85" s="332">
        <v>0</v>
      </c>
      <c r="E85" s="16">
        <v>0</v>
      </c>
      <c r="F85" s="128">
        <f t="shared" si="22"/>
        <v>0</v>
      </c>
      <c r="G85" s="333">
        <v>15</v>
      </c>
      <c r="H85" s="16">
        <v>4860</v>
      </c>
      <c r="I85" s="128">
        <f t="shared" si="23"/>
        <v>72900</v>
      </c>
      <c r="J85" s="15">
        <v>15</v>
      </c>
      <c r="K85" s="16">
        <v>4860</v>
      </c>
      <c r="L85" s="128">
        <f t="shared" si="24"/>
        <v>72900</v>
      </c>
      <c r="M85" s="395">
        <f t="shared" si="25"/>
        <v>0</v>
      </c>
      <c r="N85" s="16">
        <v>0</v>
      </c>
      <c r="O85" s="128">
        <f t="shared" si="26"/>
        <v>0</v>
      </c>
      <c r="P85" s="407">
        <f t="shared" si="20"/>
        <v>0</v>
      </c>
      <c r="Q85" s="407">
        <f t="shared" si="21"/>
        <v>0</v>
      </c>
    </row>
    <row r="86" spans="1:17" ht="20.25">
      <c r="A86" s="91">
        <v>187</v>
      </c>
      <c r="B86" s="92">
        <v>44102900</v>
      </c>
      <c r="C86" s="11" t="s">
        <v>289</v>
      </c>
      <c r="D86" s="332">
        <v>10</v>
      </c>
      <c r="E86" s="16">
        <v>2086.5</v>
      </c>
      <c r="F86" s="128">
        <f t="shared" si="22"/>
        <v>20865</v>
      </c>
      <c r="G86" s="333">
        <v>0</v>
      </c>
      <c r="H86" s="16">
        <v>0</v>
      </c>
      <c r="I86" s="128">
        <f t="shared" si="23"/>
        <v>0</v>
      </c>
      <c r="J86" s="333">
        <v>3</v>
      </c>
      <c r="K86" s="16">
        <v>2086.5</v>
      </c>
      <c r="L86" s="128">
        <f t="shared" si="24"/>
        <v>6259.5</v>
      </c>
      <c r="M86" s="395">
        <f t="shared" si="25"/>
        <v>7</v>
      </c>
      <c r="N86" s="16">
        <v>2086.5</v>
      </c>
      <c r="O86" s="128">
        <f t="shared" si="26"/>
        <v>14605.5</v>
      </c>
      <c r="P86" s="407">
        <f t="shared" si="20"/>
        <v>14605.5</v>
      </c>
      <c r="Q86" s="407">
        <f t="shared" si="21"/>
        <v>0</v>
      </c>
    </row>
    <row r="87" spans="1:17" ht="20.25">
      <c r="A87" s="91">
        <v>188</v>
      </c>
      <c r="B87" s="92">
        <v>44102900</v>
      </c>
      <c r="C87" s="11" t="s">
        <v>290</v>
      </c>
      <c r="D87" s="332">
        <v>2</v>
      </c>
      <c r="E87" s="16">
        <v>1433.8</v>
      </c>
      <c r="F87" s="128">
        <f t="shared" si="22"/>
        <v>2867.6</v>
      </c>
      <c r="G87" s="338">
        <v>0</v>
      </c>
      <c r="H87" s="329">
        <v>0</v>
      </c>
      <c r="I87" s="128">
        <f t="shared" si="23"/>
        <v>0</v>
      </c>
      <c r="J87" s="338">
        <v>2</v>
      </c>
      <c r="K87" s="329">
        <v>1433.8</v>
      </c>
      <c r="L87" s="128">
        <f t="shared" si="24"/>
        <v>2867.6</v>
      </c>
      <c r="M87" s="395">
        <f t="shared" si="25"/>
        <v>0</v>
      </c>
      <c r="N87" s="329">
        <v>0</v>
      </c>
      <c r="O87" s="128">
        <f t="shared" si="26"/>
        <v>0</v>
      </c>
      <c r="P87" s="407">
        <f t="shared" si="20"/>
        <v>0</v>
      </c>
      <c r="Q87" s="407">
        <f t="shared" si="21"/>
        <v>0</v>
      </c>
    </row>
    <row r="88" spans="1:17" ht="20.25">
      <c r="A88" s="91">
        <v>188</v>
      </c>
      <c r="B88" s="92">
        <v>44102900</v>
      </c>
      <c r="C88" s="11" t="s">
        <v>290</v>
      </c>
      <c r="D88" s="332">
        <v>0</v>
      </c>
      <c r="E88" s="16">
        <v>0</v>
      </c>
      <c r="F88" s="128">
        <f t="shared" si="22"/>
        <v>0</v>
      </c>
      <c r="G88" s="15">
        <v>4</v>
      </c>
      <c r="H88" s="16">
        <v>1583.6</v>
      </c>
      <c r="I88" s="128">
        <f t="shared" si="23"/>
        <v>6334.4</v>
      </c>
      <c r="J88" s="15">
        <v>0</v>
      </c>
      <c r="K88" s="16">
        <v>0</v>
      </c>
      <c r="L88" s="128">
        <f t="shared" si="24"/>
        <v>0</v>
      </c>
      <c r="M88" s="395">
        <f t="shared" si="25"/>
        <v>4</v>
      </c>
      <c r="N88" s="16">
        <v>1583.6</v>
      </c>
      <c r="O88" s="128">
        <f t="shared" si="26"/>
        <v>6334.4</v>
      </c>
      <c r="P88" s="407">
        <f t="shared" si="20"/>
        <v>6334.4</v>
      </c>
      <c r="Q88" s="407">
        <f t="shared" si="21"/>
        <v>0</v>
      </c>
    </row>
    <row r="89" spans="1:17" ht="20.25">
      <c r="A89" s="91">
        <v>189</v>
      </c>
      <c r="B89" s="92">
        <v>44102900</v>
      </c>
      <c r="C89" s="11" t="s">
        <v>291</v>
      </c>
      <c r="D89" s="332">
        <v>3</v>
      </c>
      <c r="E89" s="16">
        <v>1433.8</v>
      </c>
      <c r="F89" s="128">
        <f t="shared" si="22"/>
        <v>4301.4</v>
      </c>
      <c r="G89" s="15"/>
      <c r="H89" s="16">
        <v>0</v>
      </c>
      <c r="I89" s="128">
        <f t="shared" si="23"/>
        <v>0</v>
      </c>
      <c r="J89" s="15">
        <v>1</v>
      </c>
      <c r="K89" s="16">
        <v>1433.8</v>
      </c>
      <c r="L89" s="128">
        <f t="shared" si="24"/>
        <v>1433.8</v>
      </c>
      <c r="M89" s="395">
        <f t="shared" si="25"/>
        <v>2</v>
      </c>
      <c r="N89" s="16">
        <v>1433.8</v>
      </c>
      <c r="O89" s="128">
        <f t="shared" si="26"/>
        <v>2867.5999999999995</v>
      </c>
      <c r="P89" s="407">
        <f t="shared" si="20"/>
        <v>2867.5999999999995</v>
      </c>
      <c r="Q89" s="407">
        <f t="shared" si="21"/>
        <v>0</v>
      </c>
    </row>
    <row r="90" spans="1:17" ht="20.25">
      <c r="A90" s="91">
        <v>190</v>
      </c>
      <c r="B90" s="92">
        <v>44102900</v>
      </c>
      <c r="C90" s="11" t="s">
        <v>292</v>
      </c>
      <c r="D90" s="332">
        <v>3</v>
      </c>
      <c r="E90" s="16">
        <v>1433.8</v>
      </c>
      <c r="F90" s="128">
        <f t="shared" si="22"/>
        <v>4301.4</v>
      </c>
      <c r="G90" s="338">
        <v>0</v>
      </c>
      <c r="H90" s="329">
        <v>0</v>
      </c>
      <c r="I90" s="128">
        <f t="shared" si="23"/>
        <v>0</v>
      </c>
      <c r="J90" s="338">
        <v>1</v>
      </c>
      <c r="K90" s="329">
        <v>1433.8</v>
      </c>
      <c r="L90" s="128">
        <f t="shared" si="24"/>
        <v>1433.8</v>
      </c>
      <c r="M90" s="395">
        <f t="shared" si="25"/>
        <v>2</v>
      </c>
      <c r="N90" s="329">
        <v>1433.8</v>
      </c>
      <c r="O90" s="128">
        <f t="shared" si="26"/>
        <v>2867.5999999999995</v>
      </c>
      <c r="P90" s="407">
        <f t="shared" si="20"/>
        <v>2867.5999999999995</v>
      </c>
      <c r="Q90" s="407">
        <f t="shared" si="21"/>
        <v>0</v>
      </c>
    </row>
    <row r="91" spans="1:17" ht="20.25">
      <c r="A91" s="91">
        <v>191</v>
      </c>
      <c r="B91" s="92">
        <v>44102900</v>
      </c>
      <c r="C91" s="11" t="s">
        <v>293</v>
      </c>
      <c r="D91" s="332">
        <v>4</v>
      </c>
      <c r="E91" s="16">
        <v>1433.8</v>
      </c>
      <c r="F91" s="128">
        <f t="shared" si="22"/>
        <v>5735.2</v>
      </c>
      <c r="G91" s="338">
        <v>0</v>
      </c>
      <c r="H91" s="329">
        <v>0</v>
      </c>
      <c r="I91" s="128">
        <f t="shared" si="23"/>
        <v>0</v>
      </c>
      <c r="J91" s="338">
        <v>3</v>
      </c>
      <c r="K91" s="329">
        <v>1433.8</v>
      </c>
      <c r="L91" s="128">
        <f t="shared" si="24"/>
        <v>4301.4</v>
      </c>
      <c r="M91" s="395">
        <f t="shared" si="25"/>
        <v>1</v>
      </c>
      <c r="N91" s="329">
        <v>1433.8</v>
      </c>
      <c r="O91" s="128">
        <f t="shared" si="26"/>
        <v>1433.8000000000002</v>
      </c>
      <c r="P91" s="407">
        <f t="shared" si="20"/>
        <v>1433.8000000000002</v>
      </c>
      <c r="Q91" s="407">
        <f t="shared" si="21"/>
        <v>0</v>
      </c>
    </row>
    <row r="92" spans="1:17" ht="20.25">
      <c r="A92" s="91">
        <v>192</v>
      </c>
      <c r="B92" s="92">
        <v>44102900</v>
      </c>
      <c r="C92" s="11" t="s">
        <v>294</v>
      </c>
      <c r="D92" s="332">
        <v>3</v>
      </c>
      <c r="E92" s="16">
        <v>1433.8</v>
      </c>
      <c r="F92" s="11">
        <f t="shared" si="22"/>
        <v>4301.4</v>
      </c>
      <c r="G92" s="333">
        <v>0</v>
      </c>
      <c r="H92" s="16">
        <v>0</v>
      </c>
      <c r="I92" s="128">
        <f t="shared" si="23"/>
        <v>0</v>
      </c>
      <c r="J92" s="333">
        <v>1</v>
      </c>
      <c r="K92" s="16">
        <v>1433.8</v>
      </c>
      <c r="L92" s="128">
        <f t="shared" si="24"/>
        <v>1433.8</v>
      </c>
      <c r="M92" s="395">
        <f t="shared" si="25"/>
        <v>2</v>
      </c>
      <c r="N92" s="16">
        <v>1433.8</v>
      </c>
      <c r="O92" s="128">
        <f t="shared" si="26"/>
        <v>2867.5999999999995</v>
      </c>
      <c r="P92" s="407">
        <f t="shared" si="20"/>
        <v>2867.5999999999995</v>
      </c>
      <c r="Q92" s="407">
        <f t="shared" si="21"/>
        <v>0</v>
      </c>
    </row>
    <row r="93" spans="1:17" ht="20.25">
      <c r="A93" s="13">
        <v>192</v>
      </c>
      <c r="B93" s="92">
        <v>44102900</v>
      </c>
      <c r="C93" s="11" t="s">
        <v>294</v>
      </c>
      <c r="D93" s="332">
        <v>0</v>
      </c>
      <c r="E93" s="16">
        <v>0</v>
      </c>
      <c r="F93" s="128">
        <f t="shared" si="22"/>
        <v>0</v>
      </c>
      <c r="G93" s="338">
        <v>2</v>
      </c>
      <c r="H93" s="329">
        <v>1583.6</v>
      </c>
      <c r="I93" s="128">
        <f t="shared" si="23"/>
        <v>3167.2</v>
      </c>
      <c r="J93" s="338">
        <v>0</v>
      </c>
      <c r="K93" s="329">
        <v>0</v>
      </c>
      <c r="L93" s="128">
        <f t="shared" si="24"/>
        <v>0</v>
      </c>
      <c r="M93" s="395">
        <f t="shared" si="25"/>
        <v>2</v>
      </c>
      <c r="N93" s="329">
        <v>1583.6</v>
      </c>
      <c r="O93" s="128">
        <f t="shared" si="26"/>
        <v>3167.2</v>
      </c>
      <c r="P93" s="407">
        <f t="shared" si="20"/>
        <v>3167.2</v>
      </c>
      <c r="Q93" s="407">
        <f t="shared" si="21"/>
        <v>0</v>
      </c>
    </row>
    <row r="94" spans="1:17" ht="20.25">
      <c r="A94" s="92">
        <v>193</v>
      </c>
      <c r="B94" s="92">
        <v>44102900</v>
      </c>
      <c r="C94" s="11" t="s">
        <v>69</v>
      </c>
      <c r="D94" s="332">
        <v>0</v>
      </c>
      <c r="E94" s="16">
        <v>0</v>
      </c>
      <c r="F94" s="128">
        <f t="shared" si="22"/>
        <v>0</v>
      </c>
      <c r="G94" s="338">
        <v>3</v>
      </c>
      <c r="H94" s="329">
        <v>1070</v>
      </c>
      <c r="I94" s="128">
        <f t="shared" si="23"/>
        <v>3210</v>
      </c>
      <c r="J94" s="338">
        <v>3</v>
      </c>
      <c r="K94" s="329">
        <v>1070</v>
      </c>
      <c r="L94" s="128">
        <f t="shared" si="24"/>
        <v>3210</v>
      </c>
      <c r="M94" s="232">
        <f t="shared" si="25"/>
        <v>0</v>
      </c>
      <c r="N94" s="329">
        <v>0</v>
      </c>
      <c r="O94" s="128">
        <f t="shared" si="26"/>
        <v>0</v>
      </c>
      <c r="P94" s="407">
        <f t="shared" si="20"/>
        <v>0</v>
      </c>
      <c r="Q94" s="407">
        <f t="shared" si="21"/>
        <v>0</v>
      </c>
    </row>
    <row r="95" spans="1:17" ht="20.25">
      <c r="A95" s="92">
        <v>193</v>
      </c>
      <c r="B95" s="92">
        <v>44102900</v>
      </c>
      <c r="C95" s="11" t="s">
        <v>69</v>
      </c>
      <c r="D95" s="332">
        <v>0</v>
      </c>
      <c r="E95" s="16">
        <v>0</v>
      </c>
      <c r="F95" s="128">
        <f t="shared" si="22"/>
        <v>0</v>
      </c>
      <c r="G95" s="338">
        <v>2</v>
      </c>
      <c r="H95" s="329">
        <v>1048.6</v>
      </c>
      <c r="I95" s="128">
        <f t="shared" si="23"/>
        <v>2097.2</v>
      </c>
      <c r="J95" s="338">
        <v>0</v>
      </c>
      <c r="K95" s="329">
        <v>0</v>
      </c>
      <c r="L95" s="128">
        <f t="shared" si="24"/>
        <v>0</v>
      </c>
      <c r="M95" s="395">
        <f t="shared" si="25"/>
        <v>2</v>
      </c>
      <c r="N95" s="329">
        <v>1048.6</v>
      </c>
      <c r="O95" s="128">
        <f t="shared" si="26"/>
        <v>2097.2</v>
      </c>
      <c r="P95" s="407">
        <f t="shared" si="20"/>
        <v>2097.2</v>
      </c>
      <c r="Q95" s="407">
        <f t="shared" si="21"/>
        <v>0</v>
      </c>
    </row>
    <row r="96" spans="1:17" ht="20.25">
      <c r="A96" s="92">
        <v>194</v>
      </c>
      <c r="B96" s="92">
        <v>44102900</v>
      </c>
      <c r="C96" s="11" t="s">
        <v>70</v>
      </c>
      <c r="D96" s="332">
        <v>0</v>
      </c>
      <c r="E96" s="16">
        <v>0</v>
      </c>
      <c r="F96" s="128">
        <f t="shared" si="22"/>
        <v>0</v>
      </c>
      <c r="G96" s="338">
        <v>3</v>
      </c>
      <c r="H96" s="329">
        <v>404.46</v>
      </c>
      <c r="I96" s="128">
        <f t="shared" si="23"/>
        <v>1213.3799999999999</v>
      </c>
      <c r="J96" s="338">
        <v>3</v>
      </c>
      <c r="K96" s="329">
        <v>404.46</v>
      </c>
      <c r="L96" s="128">
        <f t="shared" si="24"/>
        <v>1213.3799999999999</v>
      </c>
      <c r="M96" s="395">
        <f t="shared" si="25"/>
        <v>0</v>
      </c>
      <c r="N96" s="329">
        <v>0</v>
      </c>
      <c r="O96" s="128">
        <f t="shared" si="26"/>
        <v>0</v>
      </c>
      <c r="P96" s="407">
        <f t="shared" si="20"/>
        <v>0</v>
      </c>
      <c r="Q96" s="407">
        <f t="shared" si="21"/>
        <v>0</v>
      </c>
    </row>
    <row r="97" spans="1:17" ht="20.25">
      <c r="A97" s="13">
        <v>194</v>
      </c>
      <c r="B97" s="92">
        <v>44102900</v>
      </c>
      <c r="C97" s="11" t="s">
        <v>70</v>
      </c>
      <c r="D97" s="332">
        <v>0</v>
      </c>
      <c r="E97" s="16">
        <v>0</v>
      </c>
      <c r="F97" s="128">
        <f t="shared" si="22"/>
        <v>0</v>
      </c>
      <c r="G97" s="338">
        <v>2</v>
      </c>
      <c r="H97" s="329">
        <v>556.4</v>
      </c>
      <c r="I97" s="128">
        <f t="shared" si="23"/>
        <v>1112.8</v>
      </c>
      <c r="J97" s="338">
        <v>1</v>
      </c>
      <c r="K97" s="329">
        <v>556.4</v>
      </c>
      <c r="L97" s="128">
        <f t="shared" si="24"/>
        <v>556.4</v>
      </c>
      <c r="M97" s="395">
        <f t="shared" si="25"/>
        <v>1</v>
      </c>
      <c r="N97" s="329">
        <v>556.4</v>
      </c>
      <c r="O97" s="128">
        <f t="shared" si="26"/>
        <v>556.4</v>
      </c>
      <c r="P97" s="407">
        <f t="shared" si="20"/>
        <v>556.4</v>
      </c>
      <c r="Q97" s="407">
        <f t="shared" si="21"/>
        <v>0</v>
      </c>
    </row>
    <row r="98" spans="1:17" s="41" customFormat="1" ht="20.25">
      <c r="A98" s="13">
        <v>195</v>
      </c>
      <c r="B98" s="92">
        <v>44102900</v>
      </c>
      <c r="C98" s="11" t="s">
        <v>71</v>
      </c>
      <c r="D98" s="332">
        <v>0</v>
      </c>
      <c r="E98" s="16">
        <v>0</v>
      </c>
      <c r="F98" s="128">
        <f t="shared" si="22"/>
        <v>0</v>
      </c>
      <c r="G98" s="338">
        <v>3</v>
      </c>
      <c r="H98" s="329">
        <v>404.46</v>
      </c>
      <c r="I98" s="128">
        <f t="shared" si="23"/>
        <v>1213.3799999999999</v>
      </c>
      <c r="J98" s="338">
        <v>3</v>
      </c>
      <c r="K98" s="329">
        <v>404.46</v>
      </c>
      <c r="L98" s="128">
        <f t="shared" si="24"/>
        <v>1213.3799999999999</v>
      </c>
      <c r="M98" s="395">
        <f t="shared" si="25"/>
        <v>0</v>
      </c>
      <c r="N98" s="329">
        <v>0</v>
      </c>
      <c r="O98" s="128">
        <f t="shared" si="26"/>
        <v>0</v>
      </c>
      <c r="P98" s="407">
        <f t="shared" si="20"/>
        <v>0</v>
      </c>
      <c r="Q98" s="407">
        <f t="shared" si="21"/>
        <v>0</v>
      </c>
    </row>
    <row r="99" spans="1:17" s="41" customFormat="1" ht="20.25">
      <c r="A99" s="13">
        <v>195</v>
      </c>
      <c r="B99" s="92">
        <v>44102900</v>
      </c>
      <c r="C99" s="11" t="s">
        <v>71</v>
      </c>
      <c r="D99" s="332">
        <v>0</v>
      </c>
      <c r="E99" s="16">
        <v>0</v>
      </c>
      <c r="F99" s="128">
        <f t="shared" si="22"/>
        <v>0</v>
      </c>
      <c r="G99" s="338">
        <v>2</v>
      </c>
      <c r="H99" s="329">
        <v>556.4</v>
      </c>
      <c r="I99" s="128">
        <f t="shared" si="23"/>
        <v>1112.8</v>
      </c>
      <c r="J99" s="338">
        <v>1</v>
      </c>
      <c r="K99" s="329">
        <v>556.4</v>
      </c>
      <c r="L99" s="128">
        <f t="shared" si="24"/>
        <v>556.4</v>
      </c>
      <c r="M99" s="395">
        <f t="shared" si="25"/>
        <v>1</v>
      </c>
      <c r="N99" s="329">
        <v>556.4</v>
      </c>
      <c r="O99" s="128">
        <f t="shared" si="26"/>
        <v>556.4</v>
      </c>
      <c r="P99" s="407">
        <f t="shared" si="20"/>
        <v>556.4</v>
      </c>
      <c r="Q99" s="407">
        <f t="shared" si="21"/>
        <v>0</v>
      </c>
    </row>
    <row r="100" spans="1:17" s="12" customFormat="1" ht="20.25">
      <c r="A100" s="133">
        <v>196</v>
      </c>
      <c r="B100" s="92">
        <v>44102900</v>
      </c>
      <c r="C100" s="11" t="s">
        <v>72</v>
      </c>
      <c r="D100" s="332">
        <v>0</v>
      </c>
      <c r="E100" s="16">
        <v>0</v>
      </c>
      <c r="F100" s="128">
        <f t="shared" si="22"/>
        <v>0</v>
      </c>
      <c r="G100" s="338">
        <v>3</v>
      </c>
      <c r="H100" s="329">
        <v>404.46</v>
      </c>
      <c r="I100" s="128">
        <f t="shared" si="23"/>
        <v>1213.3799999999999</v>
      </c>
      <c r="J100" s="338">
        <v>3</v>
      </c>
      <c r="K100" s="329">
        <v>404.46</v>
      </c>
      <c r="L100" s="128">
        <f t="shared" si="24"/>
        <v>1213.3799999999999</v>
      </c>
      <c r="M100" s="395">
        <f t="shared" si="25"/>
        <v>0</v>
      </c>
      <c r="N100" s="329">
        <v>0</v>
      </c>
      <c r="O100" s="128">
        <f t="shared" si="26"/>
        <v>0</v>
      </c>
      <c r="P100" s="407">
        <f t="shared" si="20"/>
        <v>0</v>
      </c>
      <c r="Q100" s="407">
        <f t="shared" si="21"/>
        <v>0</v>
      </c>
    </row>
    <row r="101" spans="1:17" s="12" customFormat="1" ht="20.25">
      <c r="A101" s="133">
        <v>196</v>
      </c>
      <c r="B101" s="92">
        <v>44102900</v>
      </c>
      <c r="C101" s="11" t="s">
        <v>72</v>
      </c>
      <c r="D101" s="332">
        <v>0</v>
      </c>
      <c r="E101" s="16">
        <v>0</v>
      </c>
      <c r="F101" s="128">
        <f t="shared" si="22"/>
        <v>0</v>
      </c>
      <c r="G101" s="338">
        <v>2</v>
      </c>
      <c r="H101" s="329">
        <v>556.4</v>
      </c>
      <c r="I101" s="128">
        <f t="shared" si="23"/>
        <v>1112.8</v>
      </c>
      <c r="J101" s="338">
        <v>1</v>
      </c>
      <c r="K101" s="329">
        <v>556.4</v>
      </c>
      <c r="L101" s="128">
        <f t="shared" si="24"/>
        <v>556.4</v>
      </c>
      <c r="M101" s="395">
        <f t="shared" si="25"/>
        <v>1</v>
      </c>
      <c r="N101" s="329">
        <v>556.4</v>
      </c>
      <c r="O101" s="128">
        <f t="shared" si="26"/>
        <v>556.4</v>
      </c>
      <c r="P101" s="407">
        <f t="shared" si="20"/>
        <v>556.4</v>
      </c>
      <c r="Q101" s="407">
        <f t="shared" si="21"/>
        <v>0</v>
      </c>
    </row>
    <row r="102" spans="1:17" s="12" customFormat="1" ht="20.25">
      <c r="A102" s="133">
        <v>197</v>
      </c>
      <c r="B102" s="92">
        <v>44102900</v>
      </c>
      <c r="C102" s="11" t="s">
        <v>73</v>
      </c>
      <c r="D102" s="332">
        <v>2</v>
      </c>
      <c r="E102" s="16">
        <v>877.4</v>
      </c>
      <c r="F102" s="128">
        <f t="shared" si="22"/>
        <v>1754.8</v>
      </c>
      <c r="G102" s="338">
        <v>2</v>
      </c>
      <c r="H102" s="329">
        <v>877.4</v>
      </c>
      <c r="I102" s="128">
        <f t="shared" si="23"/>
        <v>1754.8</v>
      </c>
      <c r="J102" s="338">
        <v>4</v>
      </c>
      <c r="K102" s="329">
        <v>877.4</v>
      </c>
      <c r="L102" s="128">
        <f t="shared" si="24"/>
        <v>3509.6</v>
      </c>
      <c r="M102" s="395">
        <f t="shared" si="25"/>
        <v>0</v>
      </c>
      <c r="N102" s="329">
        <v>0</v>
      </c>
      <c r="O102" s="128">
        <f t="shared" si="26"/>
        <v>0</v>
      </c>
      <c r="P102" s="407">
        <f t="shared" si="20"/>
        <v>0</v>
      </c>
      <c r="Q102" s="407">
        <f t="shared" si="21"/>
        <v>0</v>
      </c>
    </row>
    <row r="103" spans="1:17" s="12" customFormat="1" ht="20.25">
      <c r="A103" s="13">
        <v>197</v>
      </c>
      <c r="B103" s="92">
        <v>44102900</v>
      </c>
      <c r="C103" s="11" t="s">
        <v>73</v>
      </c>
      <c r="D103" s="332">
        <v>0</v>
      </c>
      <c r="E103" s="16">
        <v>0</v>
      </c>
      <c r="F103" s="128">
        <f t="shared" si="22"/>
        <v>0</v>
      </c>
      <c r="G103" s="338">
        <v>2</v>
      </c>
      <c r="H103" s="329">
        <v>856</v>
      </c>
      <c r="I103" s="128">
        <f t="shared" si="23"/>
        <v>1712</v>
      </c>
      <c r="J103" s="338">
        <v>1</v>
      </c>
      <c r="K103" s="329">
        <v>856</v>
      </c>
      <c r="L103" s="128">
        <f t="shared" si="24"/>
        <v>856</v>
      </c>
      <c r="M103" s="395">
        <f t="shared" si="25"/>
        <v>1</v>
      </c>
      <c r="N103" s="329">
        <v>856</v>
      </c>
      <c r="O103" s="128">
        <f t="shared" si="26"/>
        <v>856</v>
      </c>
      <c r="P103" s="407">
        <f t="shared" si="20"/>
        <v>856</v>
      </c>
      <c r="Q103" s="407">
        <f t="shared" si="21"/>
        <v>0</v>
      </c>
    </row>
    <row r="104" spans="1:17" s="12" customFormat="1" ht="20.25">
      <c r="A104" s="13">
        <v>198</v>
      </c>
      <c r="B104" s="92">
        <v>44102900</v>
      </c>
      <c r="C104" s="11" t="s">
        <v>74</v>
      </c>
      <c r="D104" s="332">
        <v>2</v>
      </c>
      <c r="E104" s="16">
        <v>877.4</v>
      </c>
      <c r="F104" s="128">
        <f t="shared" si="22"/>
        <v>1754.8</v>
      </c>
      <c r="G104" s="338">
        <v>2</v>
      </c>
      <c r="H104" s="329">
        <v>877.4</v>
      </c>
      <c r="I104" s="128">
        <f t="shared" si="23"/>
        <v>1754.8</v>
      </c>
      <c r="J104" s="338">
        <v>4</v>
      </c>
      <c r="K104" s="329">
        <v>877.4</v>
      </c>
      <c r="L104" s="128">
        <f t="shared" si="24"/>
        <v>3509.6</v>
      </c>
      <c r="M104" s="395">
        <f t="shared" si="25"/>
        <v>0</v>
      </c>
      <c r="N104" s="329">
        <v>0</v>
      </c>
      <c r="O104" s="128">
        <f t="shared" si="26"/>
        <v>0</v>
      </c>
      <c r="P104" s="407">
        <f t="shared" si="20"/>
        <v>0</v>
      </c>
      <c r="Q104" s="407">
        <f t="shared" si="21"/>
        <v>0</v>
      </c>
    </row>
    <row r="105" spans="1:17" s="12" customFormat="1" ht="20.25">
      <c r="A105" s="13">
        <v>199</v>
      </c>
      <c r="B105" s="92">
        <v>44102900</v>
      </c>
      <c r="C105" s="11" t="s">
        <v>75</v>
      </c>
      <c r="D105" s="332">
        <v>2</v>
      </c>
      <c r="E105" s="16">
        <v>877.4</v>
      </c>
      <c r="F105" s="128">
        <f t="shared" si="22"/>
        <v>1754.8</v>
      </c>
      <c r="G105" s="338">
        <v>2</v>
      </c>
      <c r="H105" s="329">
        <v>877.4</v>
      </c>
      <c r="I105" s="128">
        <f t="shared" si="23"/>
        <v>1754.8</v>
      </c>
      <c r="J105" s="338">
        <v>4</v>
      </c>
      <c r="K105" s="329">
        <v>877.4</v>
      </c>
      <c r="L105" s="128">
        <f t="shared" si="24"/>
        <v>3509.6</v>
      </c>
      <c r="M105" s="395">
        <f t="shared" si="25"/>
        <v>0</v>
      </c>
      <c r="N105" s="329">
        <v>0</v>
      </c>
      <c r="O105" s="128">
        <f t="shared" si="26"/>
        <v>0</v>
      </c>
      <c r="P105" s="407">
        <f t="shared" si="20"/>
        <v>0</v>
      </c>
      <c r="Q105" s="407">
        <f t="shared" si="21"/>
        <v>0</v>
      </c>
    </row>
    <row r="106" spans="1:17" s="12" customFormat="1" ht="20.25">
      <c r="A106" s="13">
        <v>199</v>
      </c>
      <c r="B106" s="92">
        <v>44102900</v>
      </c>
      <c r="C106" s="11" t="s">
        <v>75</v>
      </c>
      <c r="D106" s="332">
        <v>0</v>
      </c>
      <c r="E106" s="16">
        <v>0</v>
      </c>
      <c r="F106" s="128">
        <f t="shared" si="22"/>
        <v>0</v>
      </c>
      <c r="G106" s="338">
        <v>2</v>
      </c>
      <c r="H106" s="329">
        <v>856</v>
      </c>
      <c r="I106" s="128">
        <f t="shared" si="23"/>
        <v>1712</v>
      </c>
      <c r="J106" s="338">
        <v>2</v>
      </c>
      <c r="K106" s="329">
        <v>856</v>
      </c>
      <c r="L106" s="128">
        <f t="shared" si="24"/>
        <v>1712</v>
      </c>
      <c r="M106" s="395">
        <f t="shared" si="25"/>
        <v>0</v>
      </c>
      <c r="N106" s="329">
        <v>0</v>
      </c>
      <c r="O106" s="128">
        <f t="shared" si="26"/>
        <v>0</v>
      </c>
      <c r="P106" s="407">
        <f t="shared" si="20"/>
        <v>0</v>
      </c>
      <c r="Q106" s="407">
        <f t="shared" si="21"/>
        <v>0</v>
      </c>
    </row>
    <row r="107" spans="1:17" s="12" customFormat="1" ht="20.25">
      <c r="A107" s="13">
        <v>200</v>
      </c>
      <c r="B107" s="92">
        <v>44102900</v>
      </c>
      <c r="C107" s="11" t="s">
        <v>76</v>
      </c>
      <c r="D107" s="332">
        <v>2</v>
      </c>
      <c r="E107" s="16">
        <v>1219.8</v>
      </c>
      <c r="F107" s="128">
        <f aca="true" t="shared" si="27" ref="F107:F121">D107*E107</f>
        <v>2439.6</v>
      </c>
      <c r="G107" s="338">
        <v>3</v>
      </c>
      <c r="H107" s="329">
        <v>1219.8</v>
      </c>
      <c r="I107" s="128">
        <f aca="true" t="shared" si="28" ref="I107:I121">G107*H107</f>
        <v>3659.3999999999996</v>
      </c>
      <c r="J107" s="338">
        <v>5</v>
      </c>
      <c r="K107" s="329">
        <v>1219.8</v>
      </c>
      <c r="L107" s="128">
        <f aca="true" t="shared" si="29" ref="L107:L121">J107*K107</f>
        <v>6099</v>
      </c>
      <c r="M107" s="395">
        <f aca="true" t="shared" si="30" ref="M107:M121">D107+G107-J107</f>
        <v>0</v>
      </c>
      <c r="N107" s="329">
        <v>0</v>
      </c>
      <c r="O107" s="128">
        <f aca="true" t="shared" si="31" ref="O107:O121">F107+I107-L107</f>
        <v>0</v>
      </c>
      <c r="P107" s="407">
        <f t="shared" si="20"/>
        <v>0</v>
      </c>
      <c r="Q107" s="407">
        <f t="shared" si="21"/>
        <v>0</v>
      </c>
    </row>
    <row r="108" spans="1:17" s="17" customFormat="1" ht="20.25">
      <c r="A108" s="13">
        <v>200</v>
      </c>
      <c r="B108" s="92">
        <v>44102900</v>
      </c>
      <c r="C108" s="11" t="s">
        <v>76</v>
      </c>
      <c r="D108" s="332">
        <v>0</v>
      </c>
      <c r="E108" s="16">
        <v>0</v>
      </c>
      <c r="F108" s="128">
        <f t="shared" si="27"/>
        <v>0</v>
      </c>
      <c r="G108" s="338">
        <v>3</v>
      </c>
      <c r="H108" s="329">
        <v>1198.4</v>
      </c>
      <c r="I108" s="128">
        <f t="shared" si="28"/>
        <v>3595.2000000000003</v>
      </c>
      <c r="J108" s="338">
        <v>1</v>
      </c>
      <c r="K108" s="329">
        <v>1198.4</v>
      </c>
      <c r="L108" s="128">
        <f t="shared" si="29"/>
        <v>1198.4</v>
      </c>
      <c r="M108" s="395">
        <f t="shared" si="30"/>
        <v>2</v>
      </c>
      <c r="N108" s="329">
        <v>1198.4</v>
      </c>
      <c r="O108" s="128">
        <f t="shared" si="31"/>
        <v>2396.8</v>
      </c>
      <c r="P108" s="407">
        <f t="shared" si="20"/>
        <v>2396.8</v>
      </c>
      <c r="Q108" s="407">
        <f t="shared" si="21"/>
        <v>0</v>
      </c>
    </row>
    <row r="109" spans="1:17" ht="20.25">
      <c r="A109" s="92">
        <v>201</v>
      </c>
      <c r="B109" s="92">
        <v>44102900</v>
      </c>
      <c r="C109" s="11" t="s">
        <v>295</v>
      </c>
      <c r="D109" s="332">
        <v>0</v>
      </c>
      <c r="E109" s="16">
        <v>0</v>
      </c>
      <c r="F109" s="128">
        <f t="shared" si="27"/>
        <v>0</v>
      </c>
      <c r="G109" s="338">
        <v>2</v>
      </c>
      <c r="H109" s="329">
        <v>4868.5</v>
      </c>
      <c r="I109" s="128">
        <f t="shared" si="28"/>
        <v>9737</v>
      </c>
      <c r="J109" s="338">
        <v>2</v>
      </c>
      <c r="K109" s="329">
        <v>4868.5</v>
      </c>
      <c r="L109" s="128">
        <f t="shared" si="29"/>
        <v>9737</v>
      </c>
      <c r="M109" s="395">
        <f t="shared" si="30"/>
        <v>0</v>
      </c>
      <c r="N109" s="329">
        <v>0</v>
      </c>
      <c r="O109" s="11">
        <f t="shared" si="31"/>
        <v>0</v>
      </c>
      <c r="P109" s="407">
        <f t="shared" si="20"/>
        <v>0</v>
      </c>
      <c r="Q109" s="407">
        <f t="shared" si="21"/>
        <v>0</v>
      </c>
    </row>
    <row r="110" spans="1:17" ht="20.25">
      <c r="A110" s="92">
        <v>201</v>
      </c>
      <c r="B110" s="92">
        <v>44102900</v>
      </c>
      <c r="C110" s="11" t="s">
        <v>295</v>
      </c>
      <c r="D110" s="233">
        <v>0</v>
      </c>
      <c r="E110" s="16">
        <v>0</v>
      </c>
      <c r="F110" s="135">
        <f t="shared" si="27"/>
        <v>0</v>
      </c>
      <c r="G110" s="15">
        <v>1</v>
      </c>
      <c r="H110" s="16">
        <v>4815</v>
      </c>
      <c r="I110" s="14">
        <f t="shared" si="28"/>
        <v>4815</v>
      </c>
      <c r="J110" s="15">
        <v>1</v>
      </c>
      <c r="K110" s="16">
        <v>4815</v>
      </c>
      <c r="L110" s="14">
        <f t="shared" si="29"/>
        <v>4815</v>
      </c>
      <c r="M110" s="232">
        <f t="shared" si="30"/>
        <v>0</v>
      </c>
      <c r="N110" s="16">
        <v>0</v>
      </c>
      <c r="O110" s="11">
        <f t="shared" si="31"/>
        <v>0</v>
      </c>
      <c r="P110" s="407">
        <f t="shared" si="20"/>
        <v>0</v>
      </c>
      <c r="Q110" s="407">
        <f t="shared" si="21"/>
        <v>0</v>
      </c>
    </row>
    <row r="111" spans="1:17" ht="20.25">
      <c r="A111" s="92">
        <v>202</v>
      </c>
      <c r="B111" s="92">
        <v>44102900</v>
      </c>
      <c r="C111" s="14" t="s">
        <v>296</v>
      </c>
      <c r="D111" s="233">
        <v>0</v>
      </c>
      <c r="E111" s="16">
        <v>0</v>
      </c>
      <c r="F111" s="135">
        <f t="shared" si="27"/>
        <v>0</v>
      </c>
      <c r="G111" s="15">
        <v>2</v>
      </c>
      <c r="H111" s="16">
        <v>3830.6</v>
      </c>
      <c r="I111" s="14">
        <f t="shared" si="28"/>
        <v>7661.2</v>
      </c>
      <c r="J111" s="15">
        <v>2</v>
      </c>
      <c r="K111" s="16">
        <v>3830.6</v>
      </c>
      <c r="L111" s="14">
        <f t="shared" si="29"/>
        <v>7661.2</v>
      </c>
      <c r="M111" s="232">
        <f t="shared" si="30"/>
        <v>0</v>
      </c>
      <c r="N111" s="16">
        <v>0</v>
      </c>
      <c r="O111" s="11">
        <f t="shared" si="31"/>
        <v>0</v>
      </c>
      <c r="P111" s="407">
        <f t="shared" si="20"/>
        <v>0</v>
      </c>
      <c r="Q111" s="407">
        <f t="shared" si="21"/>
        <v>0</v>
      </c>
    </row>
    <row r="112" spans="1:17" ht="20.25">
      <c r="A112" s="92">
        <v>202</v>
      </c>
      <c r="B112" s="92">
        <v>44102900</v>
      </c>
      <c r="C112" s="14" t="s">
        <v>296</v>
      </c>
      <c r="D112" s="233">
        <v>0</v>
      </c>
      <c r="E112" s="16">
        <v>0</v>
      </c>
      <c r="F112" s="135">
        <f t="shared" si="27"/>
        <v>0</v>
      </c>
      <c r="G112" s="15">
        <v>5</v>
      </c>
      <c r="H112" s="16">
        <v>3884.1</v>
      </c>
      <c r="I112" s="14">
        <f t="shared" si="28"/>
        <v>19420.5</v>
      </c>
      <c r="J112" s="15">
        <v>5</v>
      </c>
      <c r="K112" s="16">
        <v>3884.1</v>
      </c>
      <c r="L112" s="14">
        <f t="shared" si="29"/>
        <v>19420.5</v>
      </c>
      <c r="M112" s="232">
        <f t="shared" si="30"/>
        <v>0</v>
      </c>
      <c r="N112" s="16">
        <v>0</v>
      </c>
      <c r="O112" s="11">
        <f t="shared" si="31"/>
        <v>0</v>
      </c>
      <c r="P112" s="407">
        <f t="shared" si="20"/>
        <v>0</v>
      </c>
      <c r="Q112" s="407">
        <f t="shared" si="21"/>
        <v>0</v>
      </c>
    </row>
    <row r="113" spans="1:17" ht="20.25">
      <c r="A113" s="92">
        <v>203</v>
      </c>
      <c r="B113" s="92">
        <v>44102900</v>
      </c>
      <c r="C113" s="14" t="s">
        <v>296</v>
      </c>
      <c r="D113" s="233">
        <v>0</v>
      </c>
      <c r="E113" s="16">
        <v>0</v>
      </c>
      <c r="F113" s="135">
        <f t="shared" si="27"/>
        <v>0</v>
      </c>
      <c r="G113" s="15">
        <v>4</v>
      </c>
      <c r="H113" s="339">
        <v>3852</v>
      </c>
      <c r="I113" s="14">
        <f t="shared" si="28"/>
        <v>15408</v>
      </c>
      <c r="J113" s="15">
        <v>4</v>
      </c>
      <c r="K113" s="16">
        <v>3852</v>
      </c>
      <c r="L113" s="14">
        <f t="shared" si="29"/>
        <v>15408</v>
      </c>
      <c r="M113" s="232">
        <f t="shared" si="30"/>
        <v>0</v>
      </c>
      <c r="N113" s="16">
        <v>0</v>
      </c>
      <c r="O113" s="11">
        <f t="shared" si="31"/>
        <v>0</v>
      </c>
      <c r="P113" s="407">
        <f t="shared" si="20"/>
        <v>0</v>
      </c>
      <c r="Q113" s="407">
        <f t="shared" si="21"/>
        <v>0</v>
      </c>
    </row>
    <row r="114" spans="1:17" ht="20.25">
      <c r="A114" s="92">
        <v>204</v>
      </c>
      <c r="B114" s="92">
        <v>44102900</v>
      </c>
      <c r="C114" s="14" t="s">
        <v>297</v>
      </c>
      <c r="D114" s="233">
        <v>0</v>
      </c>
      <c r="E114" s="16">
        <v>0</v>
      </c>
      <c r="F114" s="135">
        <f t="shared" si="27"/>
        <v>0</v>
      </c>
      <c r="G114" s="15">
        <v>3</v>
      </c>
      <c r="H114" s="340">
        <v>1241.2</v>
      </c>
      <c r="I114" s="14">
        <f t="shared" si="28"/>
        <v>3723.6000000000004</v>
      </c>
      <c r="J114" s="15">
        <v>3</v>
      </c>
      <c r="K114" s="16">
        <v>1241.2</v>
      </c>
      <c r="L114" s="14">
        <f t="shared" si="29"/>
        <v>3723.6000000000004</v>
      </c>
      <c r="M114" s="232">
        <f t="shared" si="30"/>
        <v>0</v>
      </c>
      <c r="N114" s="16">
        <v>0</v>
      </c>
      <c r="O114" s="11">
        <f t="shared" si="31"/>
        <v>0</v>
      </c>
      <c r="P114" s="407">
        <f t="shared" si="20"/>
        <v>0</v>
      </c>
      <c r="Q114" s="407">
        <f t="shared" si="21"/>
        <v>0</v>
      </c>
    </row>
    <row r="115" spans="1:17" ht="20.25">
      <c r="A115" s="92">
        <v>204</v>
      </c>
      <c r="B115" s="92">
        <v>44102900</v>
      </c>
      <c r="C115" s="14" t="s">
        <v>297</v>
      </c>
      <c r="D115" s="233">
        <v>0</v>
      </c>
      <c r="E115" s="16">
        <v>0</v>
      </c>
      <c r="F115" s="135">
        <f t="shared" si="27"/>
        <v>0</v>
      </c>
      <c r="G115" s="15">
        <v>3</v>
      </c>
      <c r="H115" s="340">
        <v>1337.5</v>
      </c>
      <c r="I115" s="14">
        <f t="shared" si="28"/>
        <v>4012.5</v>
      </c>
      <c r="J115" s="15">
        <v>2</v>
      </c>
      <c r="K115" s="16">
        <v>1337.5</v>
      </c>
      <c r="L115" s="14">
        <f t="shared" si="29"/>
        <v>2675</v>
      </c>
      <c r="M115" s="232">
        <f t="shared" si="30"/>
        <v>1</v>
      </c>
      <c r="N115" s="16">
        <v>1337.5</v>
      </c>
      <c r="O115" s="11">
        <f t="shared" si="31"/>
        <v>1337.5</v>
      </c>
      <c r="P115" s="407">
        <f t="shared" si="20"/>
        <v>1337.5</v>
      </c>
      <c r="Q115" s="407">
        <f t="shared" si="21"/>
        <v>0</v>
      </c>
    </row>
    <row r="116" spans="1:17" ht="20.25">
      <c r="A116" s="92">
        <v>205</v>
      </c>
      <c r="B116" s="92">
        <v>44102900</v>
      </c>
      <c r="C116" s="14" t="s">
        <v>298</v>
      </c>
      <c r="D116" s="233">
        <v>0</v>
      </c>
      <c r="E116" s="16">
        <v>0</v>
      </c>
      <c r="F116" s="135">
        <f t="shared" si="27"/>
        <v>0</v>
      </c>
      <c r="G116" s="15">
        <v>3</v>
      </c>
      <c r="H116" s="340">
        <v>984.4</v>
      </c>
      <c r="I116" s="14">
        <f t="shared" si="28"/>
        <v>2953.2</v>
      </c>
      <c r="J116" s="15">
        <v>1</v>
      </c>
      <c r="K116" s="16">
        <v>984.4</v>
      </c>
      <c r="L116" s="14">
        <f t="shared" si="29"/>
        <v>984.4</v>
      </c>
      <c r="M116" s="232">
        <f t="shared" si="30"/>
        <v>2</v>
      </c>
      <c r="N116" s="16">
        <v>984.4</v>
      </c>
      <c r="O116" s="11">
        <f t="shared" si="31"/>
        <v>1968.7999999999997</v>
      </c>
      <c r="P116" s="407">
        <f t="shared" si="20"/>
        <v>1968.7999999999997</v>
      </c>
      <c r="Q116" s="407">
        <f t="shared" si="21"/>
        <v>0</v>
      </c>
    </row>
    <row r="117" spans="1:17" ht="20.25">
      <c r="A117" s="92">
        <v>205</v>
      </c>
      <c r="B117" s="92">
        <v>44102900</v>
      </c>
      <c r="C117" s="14" t="s">
        <v>298</v>
      </c>
      <c r="D117" s="233">
        <v>0</v>
      </c>
      <c r="E117" s="16">
        <v>0</v>
      </c>
      <c r="F117" s="135">
        <f t="shared" si="27"/>
        <v>0</v>
      </c>
      <c r="G117" s="15">
        <v>3</v>
      </c>
      <c r="H117" s="340">
        <v>1059.3</v>
      </c>
      <c r="I117" s="14">
        <f t="shared" si="28"/>
        <v>3177.8999999999996</v>
      </c>
      <c r="J117" s="15">
        <v>0</v>
      </c>
      <c r="K117" s="16">
        <v>0</v>
      </c>
      <c r="L117" s="14">
        <f t="shared" si="29"/>
        <v>0</v>
      </c>
      <c r="M117" s="232">
        <f t="shared" si="30"/>
        <v>3</v>
      </c>
      <c r="N117" s="16">
        <v>1059.3</v>
      </c>
      <c r="O117" s="11">
        <f t="shared" si="31"/>
        <v>3177.8999999999996</v>
      </c>
      <c r="P117" s="407">
        <f t="shared" si="20"/>
        <v>3177.8999999999996</v>
      </c>
      <c r="Q117" s="407">
        <f t="shared" si="21"/>
        <v>0</v>
      </c>
    </row>
    <row r="118" spans="1:17" ht="20.25">
      <c r="A118" s="92">
        <v>206</v>
      </c>
      <c r="B118" s="92">
        <v>44102900</v>
      </c>
      <c r="C118" s="14" t="s">
        <v>299</v>
      </c>
      <c r="D118" s="233">
        <v>0</v>
      </c>
      <c r="E118" s="16">
        <v>0</v>
      </c>
      <c r="F118" s="135">
        <f t="shared" si="27"/>
        <v>0</v>
      </c>
      <c r="G118" s="15">
        <v>3</v>
      </c>
      <c r="H118" s="340">
        <v>984.4</v>
      </c>
      <c r="I118" s="14">
        <f t="shared" si="28"/>
        <v>2953.2</v>
      </c>
      <c r="J118" s="15">
        <v>1</v>
      </c>
      <c r="K118" s="16">
        <v>984.4</v>
      </c>
      <c r="L118" s="14">
        <f t="shared" si="29"/>
        <v>984.4</v>
      </c>
      <c r="M118" s="232">
        <f t="shared" si="30"/>
        <v>2</v>
      </c>
      <c r="N118" s="16">
        <v>984.4</v>
      </c>
      <c r="O118" s="11">
        <f t="shared" si="31"/>
        <v>1968.7999999999997</v>
      </c>
      <c r="P118" s="407">
        <f t="shared" si="20"/>
        <v>1968.7999999999997</v>
      </c>
      <c r="Q118" s="407">
        <f t="shared" si="21"/>
        <v>0</v>
      </c>
    </row>
    <row r="119" spans="1:17" ht="20.25">
      <c r="A119" s="92">
        <v>206</v>
      </c>
      <c r="B119" s="92">
        <v>44102900</v>
      </c>
      <c r="C119" s="14" t="s">
        <v>299</v>
      </c>
      <c r="D119" s="233">
        <v>0</v>
      </c>
      <c r="E119" s="16">
        <v>0</v>
      </c>
      <c r="F119" s="135">
        <f t="shared" si="27"/>
        <v>0</v>
      </c>
      <c r="G119" s="15">
        <v>3</v>
      </c>
      <c r="H119" s="16">
        <v>1059.3</v>
      </c>
      <c r="I119" s="14">
        <f t="shared" si="28"/>
        <v>3177.8999999999996</v>
      </c>
      <c r="J119" s="15">
        <v>0</v>
      </c>
      <c r="K119" s="16">
        <v>0</v>
      </c>
      <c r="L119" s="14">
        <f t="shared" si="29"/>
        <v>0</v>
      </c>
      <c r="M119" s="232">
        <f t="shared" si="30"/>
        <v>3</v>
      </c>
      <c r="N119" s="16">
        <v>1059.3</v>
      </c>
      <c r="O119" s="11">
        <f t="shared" si="31"/>
        <v>3177.8999999999996</v>
      </c>
      <c r="P119" s="407">
        <f t="shared" si="20"/>
        <v>3177.8999999999996</v>
      </c>
      <c r="Q119" s="407">
        <f t="shared" si="21"/>
        <v>0</v>
      </c>
    </row>
    <row r="120" spans="1:17" ht="20.25">
      <c r="A120" s="92">
        <v>207</v>
      </c>
      <c r="B120" s="92">
        <v>44102900</v>
      </c>
      <c r="C120" s="14" t="s">
        <v>300</v>
      </c>
      <c r="D120" s="233">
        <v>0</v>
      </c>
      <c r="E120" s="16">
        <v>0</v>
      </c>
      <c r="F120" s="135">
        <f t="shared" si="27"/>
        <v>0</v>
      </c>
      <c r="G120" s="15">
        <v>3</v>
      </c>
      <c r="H120" s="339">
        <v>984.4</v>
      </c>
      <c r="I120" s="14">
        <f t="shared" si="28"/>
        <v>2953.2</v>
      </c>
      <c r="J120" s="15">
        <v>1</v>
      </c>
      <c r="K120" s="16">
        <v>984.4</v>
      </c>
      <c r="L120" s="14">
        <f t="shared" si="29"/>
        <v>984.4</v>
      </c>
      <c r="M120" s="232">
        <f t="shared" si="30"/>
        <v>2</v>
      </c>
      <c r="N120" s="16">
        <v>984.4</v>
      </c>
      <c r="O120" s="11">
        <f t="shared" si="31"/>
        <v>1968.7999999999997</v>
      </c>
      <c r="P120" s="407">
        <f t="shared" si="20"/>
        <v>1968.7999999999997</v>
      </c>
      <c r="Q120" s="407">
        <f t="shared" si="21"/>
        <v>0</v>
      </c>
    </row>
    <row r="121" spans="1:17" ht="20.25">
      <c r="A121" s="13">
        <v>208</v>
      </c>
      <c r="B121" s="92">
        <v>44102900</v>
      </c>
      <c r="C121" s="14" t="s">
        <v>301</v>
      </c>
      <c r="D121" s="233">
        <v>0</v>
      </c>
      <c r="E121" s="16">
        <v>0</v>
      </c>
      <c r="F121" s="135">
        <f t="shared" si="27"/>
        <v>0</v>
      </c>
      <c r="G121" s="15">
        <v>7</v>
      </c>
      <c r="H121" s="16">
        <v>1975.5</v>
      </c>
      <c r="I121" s="14">
        <f t="shared" si="28"/>
        <v>13828.5</v>
      </c>
      <c r="J121" s="15">
        <v>7</v>
      </c>
      <c r="K121" s="16">
        <v>1975.5</v>
      </c>
      <c r="L121" s="14">
        <f t="shared" si="29"/>
        <v>13828.5</v>
      </c>
      <c r="M121" s="232">
        <f t="shared" si="30"/>
        <v>0</v>
      </c>
      <c r="N121" s="16">
        <v>0</v>
      </c>
      <c r="O121" s="11">
        <f t="shared" si="31"/>
        <v>0</v>
      </c>
      <c r="P121" s="407">
        <f t="shared" si="20"/>
        <v>0</v>
      </c>
      <c r="Q121" s="407">
        <f t="shared" si="21"/>
        <v>0</v>
      </c>
    </row>
    <row r="122" spans="1:17" ht="20.25">
      <c r="A122" s="92"/>
      <c r="B122" s="92"/>
      <c r="C122" s="219"/>
      <c r="D122" s="221"/>
      <c r="E122" s="222"/>
      <c r="F122" s="229">
        <f>SUM(F6:F121)</f>
        <v>362608.38</v>
      </c>
      <c r="G122" s="132"/>
      <c r="H122" s="131"/>
      <c r="I122" s="230">
        <f>SUM(I6:I121)</f>
        <v>601321.4599999998</v>
      </c>
      <c r="J122" s="132"/>
      <c r="K122" s="131"/>
      <c r="L122" s="230">
        <f>SUM(L6:L121)</f>
        <v>676238.1900000002</v>
      </c>
      <c r="M122" s="15"/>
      <c r="N122" s="16"/>
      <c r="O122" s="228">
        <f>F122+I122-L122</f>
        <v>287691.6499999997</v>
      </c>
      <c r="P122" s="407">
        <f t="shared" si="20"/>
        <v>0</v>
      </c>
      <c r="Q122" s="407">
        <f t="shared" si="21"/>
        <v>287691.6499999997</v>
      </c>
    </row>
    <row r="123" spans="1:17" s="12" customFormat="1" ht="20.25">
      <c r="A123" s="13"/>
      <c r="B123" s="13"/>
      <c r="C123" s="220"/>
      <c r="D123" s="351"/>
      <c r="E123" s="225"/>
      <c r="F123" s="135"/>
      <c r="G123" s="15"/>
      <c r="H123" s="16"/>
      <c r="I123" s="14"/>
      <c r="J123" s="15"/>
      <c r="K123" s="16"/>
      <c r="L123" s="14"/>
      <c r="M123" s="15"/>
      <c r="N123" s="16"/>
      <c r="O123" s="11"/>
      <c r="P123" s="407">
        <f t="shared" si="20"/>
        <v>0</v>
      </c>
      <c r="Q123" s="407">
        <f t="shared" si="21"/>
        <v>0</v>
      </c>
    </row>
    <row r="124" spans="1:17" ht="20.25">
      <c r="A124" s="92">
        <v>1</v>
      </c>
      <c r="B124" s="92">
        <v>44120000</v>
      </c>
      <c r="C124" s="14" t="s">
        <v>80</v>
      </c>
      <c r="D124" s="136">
        <v>8</v>
      </c>
      <c r="E124" s="131">
        <v>58.85</v>
      </c>
      <c r="F124" s="135">
        <f aca="true" t="shared" si="32" ref="F124:F151">D124*E124</f>
        <v>470.8</v>
      </c>
      <c r="G124" s="132">
        <v>0</v>
      </c>
      <c r="H124" s="131">
        <v>0</v>
      </c>
      <c r="I124" s="14">
        <f>G124*H124</f>
        <v>0</v>
      </c>
      <c r="J124" s="132">
        <v>8</v>
      </c>
      <c r="K124" s="131">
        <v>58.85</v>
      </c>
      <c r="L124" s="14">
        <f aca="true" t="shared" si="33" ref="L124:L140">J124*K124</f>
        <v>470.8</v>
      </c>
      <c r="M124" s="15">
        <f>D124+G124-J124</f>
        <v>0</v>
      </c>
      <c r="N124" s="131">
        <v>0</v>
      </c>
      <c r="O124" s="7">
        <f>M124*N124</f>
        <v>0</v>
      </c>
      <c r="P124" s="407">
        <f t="shared" si="20"/>
        <v>0</v>
      </c>
      <c r="Q124" s="407">
        <f t="shared" si="21"/>
        <v>0</v>
      </c>
    </row>
    <row r="125" spans="1:17" ht="20.25">
      <c r="A125" s="92">
        <v>2</v>
      </c>
      <c r="B125" s="92">
        <v>44120000</v>
      </c>
      <c r="C125" s="14" t="s">
        <v>81</v>
      </c>
      <c r="D125" s="136">
        <v>0</v>
      </c>
      <c r="E125" s="131">
        <v>0</v>
      </c>
      <c r="F125" s="135">
        <f t="shared" si="32"/>
        <v>0</v>
      </c>
      <c r="G125" s="132">
        <v>0</v>
      </c>
      <c r="H125" s="131">
        <v>0</v>
      </c>
      <c r="I125" s="14">
        <f aca="true" t="shared" si="34" ref="I125:I140">G125*H125</f>
        <v>0</v>
      </c>
      <c r="J125" s="132">
        <v>0</v>
      </c>
      <c r="K125" s="131">
        <v>0</v>
      </c>
      <c r="L125" s="14">
        <f t="shared" si="33"/>
        <v>0</v>
      </c>
      <c r="M125" s="15">
        <f aca="true" t="shared" si="35" ref="M125:M140">D125+G125-J125</f>
        <v>0</v>
      </c>
      <c r="N125" s="16">
        <v>0</v>
      </c>
      <c r="O125" s="7">
        <f aca="true" t="shared" si="36" ref="O125:O188">M125*N125</f>
        <v>0</v>
      </c>
      <c r="P125" s="407">
        <f t="shared" si="20"/>
        <v>0</v>
      </c>
      <c r="Q125" s="407">
        <f t="shared" si="21"/>
        <v>0</v>
      </c>
    </row>
    <row r="126" spans="1:17" ht="20.25">
      <c r="A126" s="92">
        <v>3</v>
      </c>
      <c r="B126" s="92">
        <v>44120000</v>
      </c>
      <c r="C126" s="14" t="s">
        <v>82</v>
      </c>
      <c r="D126" s="136">
        <v>11</v>
      </c>
      <c r="E126" s="131">
        <v>47.08</v>
      </c>
      <c r="F126" s="135">
        <f t="shared" si="32"/>
        <v>517.88</v>
      </c>
      <c r="G126" s="132">
        <v>60</v>
      </c>
      <c r="H126" s="131">
        <v>47.08</v>
      </c>
      <c r="I126" s="14">
        <f t="shared" si="34"/>
        <v>2824.7999999999997</v>
      </c>
      <c r="J126" s="132">
        <v>54</v>
      </c>
      <c r="K126" s="131">
        <v>47.08</v>
      </c>
      <c r="L126" s="14">
        <f t="shared" si="33"/>
        <v>2542.3199999999997</v>
      </c>
      <c r="M126" s="15">
        <v>17</v>
      </c>
      <c r="N126" s="16">
        <v>47.08</v>
      </c>
      <c r="O126" s="7">
        <f t="shared" si="36"/>
        <v>800.36</v>
      </c>
      <c r="P126" s="407">
        <f t="shared" si="20"/>
        <v>800.3600000000001</v>
      </c>
      <c r="Q126" s="407">
        <f t="shared" si="21"/>
        <v>0</v>
      </c>
    </row>
    <row r="127" spans="1:17" ht="20.25">
      <c r="A127" s="92">
        <v>4</v>
      </c>
      <c r="B127" s="92">
        <v>44120000</v>
      </c>
      <c r="C127" s="14" t="s">
        <v>83</v>
      </c>
      <c r="D127" s="136">
        <v>9</v>
      </c>
      <c r="E127" s="131">
        <v>29.96</v>
      </c>
      <c r="F127" s="135">
        <f t="shared" si="32"/>
        <v>269.64</v>
      </c>
      <c r="G127" s="132">
        <v>0</v>
      </c>
      <c r="H127" s="131">
        <v>0</v>
      </c>
      <c r="I127" s="14">
        <f t="shared" si="34"/>
        <v>0</v>
      </c>
      <c r="J127" s="132">
        <v>4</v>
      </c>
      <c r="K127" s="131">
        <v>29.96</v>
      </c>
      <c r="L127" s="14">
        <f t="shared" si="33"/>
        <v>119.84</v>
      </c>
      <c r="M127" s="15">
        <f t="shared" si="35"/>
        <v>5</v>
      </c>
      <c r="N127" s="16">
        <v>29.96</v>
      </c>
      <c r="O127" s="7">
        <f t="shared" si="36"/>
        <v>149.8</v>
      </c>
      <c r="P127" s="407">
        <f t="shared" si="20"/>
        <v>149.79999999999998</v>
      </c>
      <c r="Q127" s="407">
        <f t="shared" si="21"/>
        <v>0</v>
      </c>
    </row>
    <row r="128" spans="1:17" ht="20.25">
      <c r="A128" s="92">
        <v>5</v>
      </c>
      <c r="B128" s="92">
        <v>44120000</v>
      </c>
      <c r="C128" s="14" t="s">
        <v>84</v>
      </c>
      <c r="D128" s="136">
        <v>10</v>
      </c>
      <c r="E128" s="131">
        <v>40.66</v>
      </c>
      <c r="F128" s="135">
        <f t="shared" si="32"/>
        <v>406.59999999999997</v>
      </c>
      <c r="G128" s="132">
        <v>0</v>
      </c>
      <c r="H128" s="137">
        <v>0</v>
      </c>
      <c r="I128" s="14">
        <f t="shared" si="34"/>
        <v>0</v>
      </c>
      <c r="J128" s="132">
        <v>3</v>
      </c>
      <c r="K128" s="131">
        <v>40.66</v>
      </c>
      <c r="L128" s="14">
        <f t="shared" si="33"/>
        <v>121.97999999999999</v>
      </c>
      <c r="M128" s="15">
        <f t="shared" si="35"/>
        <v>7</v>
      </c>
      <c r="N128" s="16">
        <v>40.66</v>
      </c>
      <c r="O128" s="7">
        <f t="shared" si="36"/>
        <v>284.62</v>
      </c>
      <c r="P128" s="407">
        <f t="shared" si="20"/>
        <v>284.62</v>
      </c>
      <c r="Q128" s="407">
        <f t="shared" si="21"/>
        <v>0</v>
      </c>
    </row>
    <row r="129" spans="1:17" ht="20.25">
      <c r="A129" s="92">
        <v>6</v>
      </c>
      <c r="B129" s="92">
        <v>44120000</v>
      </c>
      <c r="C129" s="14" t="s">
        <v>87</v>
      </c>
      <c r="D129" s="136">
        <v>320</v>
      </c>
      <c r="E129" s="131">
        <v>113</v>
      </c>
      <c r="F129" s="135">
        <f t="shared" si="32"/>
        <v>36160</v>
      </c>
      <c r="G129" s="132">
        <v>0</v>
      </c>
      <c r="H129" s="227">
        <v>0</v>
      </c>
      <c r="I129" s="14">
        <f t="shared" si="34"/>
        <v>0</v>
      </c>
      <c r="J129" s="132">
        <v>2</v>
      </c>
      <c r="K129" s="131">
        <v>113</v>
      </c>
      <c r="L129" s="14">
        <f t="shared" si="33"/>
        <v>226</v>
      </c>
      <c r="M129" s="15">
        <f t="shared" si="35"/>
        <v>318</v>
      </c>
      <c r="N129" s="16">
        <v>113</v>
      </c>
      <c r="O129" s="7">
        <f t="shared" si="36"/>
        <v>35934</v>
      </c>
      <c r="P129" s="407">
        <f t="shared" si="20"/>
        <v>35934</v>
      </c>
      <c r="Q129" s="407">
        <f t="shared" si="21"/>
        <v>0</v>
      </c>
    </row>
    <row r="130" spans="1:17" ht="20.25">
      <c r="A130" s="92">
        <v>7</v>
      </c>
      <c r="B130" s="92">
        <v>44120000</v>
      </c>
      <c r="C130" s="14" t="s">
        <v>86</v>
      </c>
      <c r="D130" s="136">
        <v>2</v>
      </c>
      <c r="E130" s="131">
        <v>2808.75</v>
      </c>
      <c r="F130" s="135">
        <f t="shared" si="32"/>
        <v>5617.5</v>
      </c>
      <c r="G130" s="132">
        <v>0</v>
      </c>
      <c r="H130" s="137">
        <v>0</v>
      </c>
      <c r="I130" s="14">
        <f t="shared" si="34"/>
        <v>0</v>
      </c>
      <c r="J130" s="132">
        <v>2</v>
      </c>
      <c r="K130" s="131">
        <v>2808.75</v>
      </c>
      <c r="L130" s="14">
        <f t="shared" si="33"/>
        <v>5617.5</v>
      </c>
      <c r="M130" s="15">
        <f t="shared" si="35"/>
        <v>0</v>
      </c>
      <c r="N130" s="16">
        <v>0</v>
      </c>
      <c r="O130" s="7">
        <f t="shared" si="36"/>
        <v>0</v>
      </c>
      <c r="P130" s="407">
        <f t="shared" si="20"/>
        <v>0</v>
      </c>
      <c r="Q130" s="407">
        <f t="shared" si="21"/>
        <v>0</v>
      </c>
    </row>
    <row r="131" spans="1:17" ht="20.25">
      <c r="A131" s="92">
        <v>7</v>
      </c>
      <c r="B131" s="92">
        <v>44120000</v>
      </c>
      <c r="C131" s="14" t="s">
        <v>86</v>
      </c>
      <c r="D131" s="136">
        <v>0</v>
      </c>
      <c r="E131" s="131">
        <v>0</v>
      </c>
      <c r="F131" s="135">
        <f t="shared" si="32"/>
        <v>0</v>
      </c>
      <c r="G131" s="132">
        <v>1</v>
      </c>
      <c r="H131" s="137">
        <v>2525</v>
      </c>
      <c r="I131" s="14">
        <f t="shared" si="34"/>
        <v>2525</v>
      </c>
      <c r="J131" s="132">
        <v>0</v>
      </c>
      <c r="K131" s="131">
        <v>0</v>
      </c>
      <c r="L131" s="14">
        <f t="shared" si="33"/>
        <v>0</v>
      </c>
      <c r="M131" s="15">
        <f t="shared" si="35"/>
        <v>1</v>
      </c>
      <c r="N131" s="16">
        <v>2525</v>
      </c>
      <c r="O131" s="7">
        <f t="shared" si="36"/>
        <v>2525</v>
      </c>
      <c r="P131" s="407">
        <f t="shared" si="20"/>
        <v>2525</v>
      </c>
      <c r="Q131" s="407">
        <f t="shared" si="21"/>
        <v>0</v>
      </c>
    </row>
    <row r="132" spans="1:17" ht="20.25">
      <c r="A132" s="92">
        <v>8</v>
      </c>
      <c r="B132" s="92">
        <v>44120000</v>
      </c>
      <c r="C132" s="14" t="s">
        <v>85</v>
      </c>
      <c r="D132" s="136">
        <v>10</v>
      </c>
      <c r="E132" s="131">
        <v>1155.6</v>
      </c>
      <c r="F132" s="135">
        <f t="shared" si="32"/>
        <v>11556</v>
      </c>
      <c r="G132" s="132">
        <v>30</v>
      </c>
      <c r="H132" s="137">
        <v>1155.6</v>
      </c>
      <c r="I132" s="14">
        <f t="shared" si="34"/>
        <v>34668</v>
      </c>
      <c r="J132" s="132">
        <v>27</v>
      </c>
      <c r="K132" s="131">
        <v>1155.6</v>
      </c>
      <c r="L132" s="14">
        <f t="shared" si="33"/>
        <v>31201.199999999997</v>
      </c>
      <c r="M132" s="15">
        <f t="shared" si="35"/>
        <v>13</v>
      </c>
      <c r="N132" s="16">
        <v>1155.6</v>
      </c>
      <c r="O132" s="7">
        <f t="shared" si="36"/>
        <v>15022.8</v>
      </c>
      <c r="P132" s="407">
        <f t="shared" si="20"/>
        <v>15022.800000000003</v>
      </c>
      <c r="Q132" s="407">
        <f t="shared" si="21"/>
        <v>0</v>
      </c>
    </row>
    <row r="133" spans="1:17" ht="20.25">
      <c r="A133" s="92">
        <v>8</v>
      </c>
      <c r="B133" s="92">
        <v>44120000</v>
      </c>
      <c r="C133" s="14" t="s">
        <v>85</v>
      </c>
      <c r="D133" s="136">
        <v>0</v>
      </c>
      <c r="E133" s="131">
        <v>0</v>
      </c>
      <c r="F133" s="135">
        <f t="shared" si="32"/>
        <v>0</v>
      </c>
      <c r="G133" s="132">
        <v>11</v>
      </c>
      <c r="H133" s="137">
        <v>1156</v>
      </c>
      <c r="I133" s="14">
        <f t="shared" si="34"/>
        <v>12716</v>
      </c>
      <c r="J133" s="132">
        <v>0</v>
      </c>
      <c r="K133" s="131">
        <v>0</v>
      </c>
      <c r="L133" s="14">
        <f t="shared" si="33"/>
        <v>0</v>
      </c>
      <c r="M133" s="15">
        <f t="shared" si="35"/>
        <v>11</v>
      </c>
      <c r="N133" s="16">
        <v>1156</v>
      </c>
      <c r="O133" s="7">
        <f t="shared" si="36"/>
        <v>12716</v>
      </c>
      <c r="P133" s="407">
        <f t="shared" si="20"/>
        <v>12716</v>
      </c>
      <c r="Q133" s="407">
        <f t="shared" si="21"/>
        <v>0</v>
      </c>
    </row>
    <row r="134" spans="1:17" ht="20.25">
      <c r="A134" s="92">
        <v>9</v>
      </c>
      <c r="B134" s="92">
        <v>44120000</v>
      </c>
      <c r="C134" s="14" t="s">
        <v>88</v>
      </c>
      <c r="D134" s="136">
        <v>4</v>
      </c>
      <c r="E134" s="131">
        <v>2461</v>
      </c>
      <c r="F134" s="135">
        <f t="shared" si="32"/>
        <v>9844</v>
      </c>
      <c r="G134" s="132">
        <v>0</v>
      </c>
      <c r="H134" s="137">
        <v>0</v>
      </c>
      <c r="I134" s="14">
        <f t="shared" si="34"/>
        <v>0</v>
      </c>
      <c r="J134" s="132">
        <v>0</v>
      </c>
      <c r="K134" s="131">
        <v>0</v>
      </c>
      <c r="L134" s="14">
        <f t="shared" si="33"/>
        <v>0</v>
      </c>
      <c r="M134" s="15">
        <f t="shared" si="35"/>
        <v>4</v>
      </c>
      <c r="N134" s="16">
        <v>2461</v>
      </c>
      <c r="O134" s="7">
        <f t="shared" si="36"/>
        <v>9844</v>
      </c>
      <c r="P134" s="407">
        <f t="shared" si="20"/>
        <v>9844</v>
      </c>
      <c r="Q134" s="407">
        <f t="shared" si="21"/>
        <v>0</v>
      </c>
    </row>
    <row r="135" spans="1:17" ht="20.25">
      <c r="A135" s="92">
        <v>10</v>
      </c>
      <c r="B135" s="92">
        <v>44120000</v>
      </c>
      <c r="C135" s="14" t="s">
        <v>89</v>
      </c>
      <c r="D135" s="136">
        <v>1</v>
      </c>
      <c r="E135" s="131">
        <v>3460.38</v>
      </c>
      <c r="F135" s="135">
        <f t="shared" si="32"/>
        <v>3460.38</v>
      </c>
      <c r="G135" s="132">
        <v>0</v>
      </c>
      <c r="H135" s="131">
        <v>0</v>
      </c>
      <c r="I135" s="14">
        <f t="shared" si="34"/>
        <v>0</v>
      </c>
      <c r="J135" s="132">
        <v>1</v>
      </c>
      <c r="K135" s="131">
        <v>3460.38</v>
      </c>
      <c r="L135" s="14">
        <f t="shared" si="33"/>
        <v>3460.38</v>
      </c>
      <c r="M135" s="334">
        <f t="shared" si="35"/>
        <v>0</v>
      </c>
      <c r="N135" s="16">
        <v>0</v>
      </c>
      <c r="O135" s="7">
        <f t="shared" si="36"/>
        <v>0</v>
      </c>
      <c r="P135" s="407">
        <f t="shared" si="20"/>
        <v>0</v>
      </c>
      <c r="Q135" s="407">
        <f t="shared" si="21"/>
        <v>0</v>
      </c>
    </row>
    <row r="136" spans="1:17" ht="20.25">
      <c r="A136" s="92">
        <v>11</v>
      </c>
      <c r="B136" s="92">
        <v>44120000</v>
      </c>
      <c r="C136" s="14" t="s">
        <v>281</v>
      </c>
      <c r="D136" s="136">
        <v>8</v>
      </c>
      <c r="E136" s="131">
        <v>2033</v>
      </c>
      <c r="F136" s="135">
        <f t="shared" si="32"/>
        <v>16264</v>
      </c>
      <c r="G136" s="132">
        <v>0</v>
      </c>
      <c r="H136" s="137">
        <v>0</v>
      </c>
      <c r="I136" s="14">
        <f t="shared" si="34"/>
        <v>0</v>
      </c>
      <c r="J136" s="132">
        <v>1</v>
      </c>
      <c r="K136" s="131">
        <v>2033</v>
      </c>
      <c r="L136" s="14">
        <f t="shared" si="33"/>
        <v>2033</v>
      </c>
      <c r="M136" s="15">
        <f t="shared" si="35"/>
        <v>7</v>
      </c>
      <c r="N136" s="16">
        <v>2033</v>
      </c>
      <c r="O136" s="7">
        <f t="shared" si="36"/>
        <v>14231</v>
      </c>
      <c r="P136" s="407">
        <f aca="true" t="shared" si="37" ref="P136:P199">(D136*E136)+(G136*H136)-(J136*K136)</f>
        <v>14231</v>
      </c>
      <c r="Q136" s="407">
        <f aca="true" t="shared" si="38" ref="Q136:Q199">O136-P136</f>
        <v>0</v>
      </c>
    </row>
    <row r="137" spans="1:17" ht="20.25">
      <c r="A137" s="13">
        <v>12</v>
      </c>
      <c r="B137" s="92">
        <v>44120000</v>
      </c>
      <c r="C137" s="14" t="s">
        <v>90</v>
      </c>
      <c r="D137" s="136">
        <v>18</v>
      </c>
      <c r="E137" s="131">
        <v>117.7</v>
      </c>
      <c r="F137" s="135">
        <f t="shared" si="32"/>
        <v>2118.6</v>
      </c>
      <c r="G137" s="132">
        <v>0</v>
      </c>
      <c r="H137" s="131">
        <v>0</v>
      </c>
      <c r="I137" s="14">
        <f t="shared" si="34"/>
        <v>0</v>
      </c>
      <c r="J137" s="132">
        <v>15</v>
      </c>
      <c r="K137" s="131">
        <v>117.7</v>
      </c>
      <c r="L137" s="14">
        <f t="shared" si="33"/>
        <v>1765.5</v>
      </c>
      <c r="M137" s="15">
        <f t="shared" si="35"/>
        <v>3</v>
      </c>
      <c r="N137" s="16">
        <v>117.7</v>
      </c>
      <c r="O137" s="7">
        <f t="shared" si="36"/>
        <v>353.1</v>
      </c>
      <c r="P137" s="407">
        <f t="shared" si="37"/>
        <v>353.0999999999999</v>
      </c>
      <c r="Q137" s="407">
        <f t="shared" si="38"/>
        <v>0</v>
      </c>
    </row>
    <row r="138" spans="1:17" ht="20.25">
      <c r="A138" s="92">
        <v>13</v>
      </c>
      <c r="B138" s="92">
        <v>44120000</v>
      </c>
      <c r="C138" s="14" t="s">
        <v>91</v>
      </c>
      <c r="D138" s="136">
        <v>7</v>
      </c>
      <c r="E138" s="131">
        <v>181.9</v>
      </c>
      <c r="F138" s="135">
        <f t="shared" si="32"/>
        <v>1273.3</v>
      </c>
      <c r="G138" s="15">
        <v>0</v>
      </c>
      <c r="H138" s="16">
        <v>0</v>
      </c>
      <c r="I138" s="14">
        <f t="shared" si="34"/>
        <v>0</v>
      </c>
      <c r="J138" s="15">
        <v>6</v>
      </c>
      <c r="K138" s="16">
        <v>181.9</v>
      </c>
      <c r="L138" s="14">
        <f t="shared" si="33"/>
        <v>1091.4</v>
      </c>
      <c r="M138" s="15">
        <f t="shared" si="35"/>
        <v>1</v>
      </c>
      <c r="N138" s="16">
        <v>181.9</v>
      </c>
      <c r="O138" s="11">
        <f t="shared" si="36"/>
        <v>181.9</v>
      </c>
      <c r="P138" s="407">
        <f t="shared" si="37"/>
        <v>181.89999999999986</v>
      </c>
      <c r="Q138" s="407">
        <f t="shared" si="38"/>
        <v>0</v>
      </c>
    </row>
    <row r="139" spans="1:17" ht="20.25">
      <c r="A139" s="92">
        <v>14</v>
      </c>
      <c r="B139" s="92">
        <v>44120000</v>
      </c>
      <c r="C139" s="14" t="s">
        <v>321</v>
      </c>
      <c r="D139" s="136">
        <v>1</v>
      </c>
      <c r="E139" s="131">
        <v>451.54</v>
      </c>
      <c r="F139" s="135">
        <f t="shared" si="32"/>
        <v>451.54</v>
      </c>
      <c r="G139" s="132">
        <v>0</v>
      </c>
      <c r="H139" s="131">
        <v>0</v>
      </c>
      <c r="I139" s="14">
        <f t="shared" si="34"/>
        <v>0</v>
      </c>
      <c r="J139" s="132">
        <v>0</v>
      </c>
      <c r="K139" s="131">
        <v>0</v>
      </c>
      <c r="L139" s="14">
        <f t="shared" si="33"/>
        <v>0</v>
      </c>
      <c r="M139" s="15">
        <f t="shared" si="35"/>
        <v>1</v>
      </c>
      <c r="N139" s="16">
        <v>451.54</v>
      </c>
      <c r="O139" s="7">
        <f t="shared" si="36"/>
        <v>451.54</v>
      </c>
      <c r="P139" s="407">
        <f t="shared" si="37"/>
        <v>451.54</v>
      </c>
      <c r="Q139" s="407">
        <f t="shared" si="38"/>
        <v>0</v>
      </c>
    </row>
    <row r="140" spans="1:17" ht="20.25">
      <c r="A140" s="92">
        <v>15</v>
      </c>
      <c r="B140" s="92">
        <v>44120000</v>
      </c>
      <c r="C140" s="14" t="s">
        <v>107</v>
      </c>
      <c r="D140" s="136">
        <v>21</v>
      </c>
      <c r="E140" s="131">
        <v>211.86</v>
      </c>
      <c r="F140" s="135">
        <f t="shared" si="32"/>
        <v>4449.06</v>
      </c>
      <c r="G140" s="132">
        <v>100</v>
      </c>
      <c r="H140" s="131">
        <v>211.86</v>
      </c>
      <c r="I140" s="14">
        <f t="shared" si="34"/>
        <v>21186</v>
      </c>
      <c r="J140" s="132">
        <v>47</v>
      </c>
      <c r="K140" s="131">
        <v>211.86</v>
      </c>
      <c r="L140" s="14">
        <f t="shared" si="33"/>
        <v>9957.42</v>
      </c>
      <c r="M140" s="15">
        <f t="shared" si="35"/>
        <v>74</v>
      </c>
      <c r="N140" s="16">
        <v>211.86</v>
      </c>
      <c r="O140" s="7">
        <f t="shared" si="36"/>
        <v>15677.640000000001</v>
      </c>
      <c r="P140" s="407">
        <f t="shared" si="37"/>
        <v>15677.640000000001</v>
      </c>
      <c r="Q140" s="407">
        <f t="shared" si="38"/>
        <v>0</v>
      </c>
    </row>
    <row r="141" spans="1:17" ht="20.25">
      <c r="A141" s="92">
        <v>16</v>
      </c>
      <c r="B141" s="92">
        <v>44120000</v>
      </c>
      <c r="C141" s="14" t="s">
        <v>79</v>
      </c>
      <c r="D141" s="136">
        <v>10</v>
      </c>
      <c r="E141" s="131">
        <v>104.86</v>
      </c>
      <c r="F141" s="135">
        <f t="shared" si="32"/>
        <v>1048.6</v>
      </c>
      <c r="G141" s="132">
        <v>0</v>
      </c>
      <c r="H141" s="131">
        <v>0</v>
      </c>
      <c r="I141" s="14">
        <v>0</v>
      </c>
      <c r="J141" s="132">
        <v>0</v>
      </c>
      <c r="K141" s="131">
        <v>0</v>
      </c>
      <c r="L141" s="14">
        <v>0</v>
      </c>
      <c r="M141" s="15">
        <v>10</v>
      </c>
      <c r="N141" s="16">
        <v>104.86</v>
      </c>
      <c r="O141" s="7">
        <f t="shared" si="36"/>
        <v>1048.6</v>
      </c>
      <c r="P141" s="407">
        <f t="shared" si="37"/>
        <v>1048.6</v>
      </c>
      <c r="Q141" s="407">
        <f t="shared" si="38"/>
        <v>0</v>
      </c>
    </row>
    <row r="142" spans="1:17" ht="20.25">
      <c r="A142" s="92">
        <v>17</v>
      </c>
      <c r="B142" s="92">
        <v>44120000</v>
      </c>
      <c r="C142" s="14" t="s">
        <v>92</v>
      </c>
      <c r="D142" s="136">
        <v>0</v>
      </c>
      <c r="E142" s="131">
        <v>0</v>
      </c>
      <c r="F142" s="135">
        <f t="shared" si="32"/>
        <v>0</v>
      </c>
      <c r="G142" s="132">
        <v>50</v>
      </c>
      <c r="H142" s="131">
        <v>220.42</v>
      </c>
      <c r="I142" s="14">
        <f aca="true" t="shared" si="39" ref="I142:I205">G142*H142</f>
        <v>11021</v>
      </c>
      <c r="J142" s="132">
        <v>50</v>
      </c>
      <c r="K142" s="131">
        <v>220.42</v>
      </c>
      <c r="L142" s="14">
        <f aca="true" t="shared" si="40" ref="L142:L205">J142*K142</f>
        <v>11021</v>
      </c>
      <c r="M142" s="15">
        <f aca="true" t="shared" si="41" ref="M142:M205">D142+G142-J142</f>
        <v>0</v>
      </c>
      <c r="N142" s="16">
        <v>0</v>
      </c>
      <c r="O142" s="7">
        <f t="shared" si="36"/>
        <v>0</v>
      </c>
      <c r="P142" s="407">
        <f t="shared" si="37"/>
        <v>0</v>
      </c>
      <c r="Q142" s="407">
        <f t="shared" si="38"/>
        <v>0</v>
      </c>
    </row>
    <row r="143" spans="1:17" ht="20.25">
      <c r="A143" s="92">
        <v>17</v>
      </c>
      <c r="B143" s="92">
        <v>44120000</v>
      </c>
      <c r="C143" s="14" t="s">
        <v>92</v>
      </c>
      <c r="D143" s="136">
        <v>0</v>
      </c>
      <c r="E143" s="131">
        <v>0</v>
      </c>
      <c r="F143" s="135">
        <f t="shared" si="32"/>
        <v>0</v>
      </c>
      <c r="G143" s="132">
        <v>30</v>
      </c>
      <c r="H143" s="131">
        <v>224.7</v>
      </c>
      <c r="I143" s="14">
        <f t="shared" si="39"/>
        <v>6741</v>
      </c>
      <c r="J143" s="132">
        <v>18</v>
      </c>
      <c r="K143" s="131">
        <v>224.7</v>
      </c>
      <c r="L143" s="14">
        <f t="shared" si="40"/>
        <v>4044.6</v>
      </c>
      <c r="M143" s="15">
        <f t="shared" si="41"/>
        <v>12</v>
      </c>
      <c r="N143" s="16">
        <v>224.7</v>
      </c>
      <c r="O143" s="7">
        <f t="shared" si="36"/>
        <v>2696.3999999999996</v>
      </c>
      <c r="P143" s="407">
        <f t="shared" si="37"/>
        <v>2696.4</v>
      </c>
      <c r="Q143" s="407">
        <f t="shared" si="38"/>
        <v>0</v>
      </c>
    </row>
    <row r="144" spans="1:17" ht="20.25">
      <c r="A144" s="92">
        <v>18</v>
      </c>
      <c r="B144" s="92">
        <v>44120000</v>
      </c>
      <c r="C144" s="14" t="s">
        <v>93</v>
      </c>
      <c r="D144" s="136">
        <v>76</v>
      </c>
      <c r="E144" s="131">
        <v>101.65</v>
      </c>
      <c r="F144" s="135">
        <f t="shared" si="32"/>
        <v>7725.400000000001</v>
      </c>
      <c r="G144" s="132">
        <v>0</v>
      </c>
      <c r="H144" s="131">
        <v>0</v>
      </c>
      <c r="I144" s="14">
        <f t="shared" si="39"/>
        <v>0</v>
      </c>
      <c r="J144" s="132">
        <v>76</v>
      </c>
      <c r="K144" s="131">
        <v>101.65</v>
      </c>
      <c r="L144" s="14">
        <f t="shared" si="40"/>
        <v>7725.400000000001</v>
      </c>
      <c r="M144" s="15">
        <f t="shared" si="41"/>
        <v>0</v>
      </c>
      <c r="N144" s="16">
        <v>0</v>
      </c>
      <c r="O144" s="7">
        <f t="shared" si="36"/>
        <v>0</v>
      </c>
      <c r="P144" s="407">
        <f t="shared" si="37"/>
        <v>0</v>
      </c>
      <c r="Q144" s="407">
        <f t="shared" si="38"/>
        <v>0</v>
      </c>
    </row>
    <row r="145" spans="1:17" ht="20.25">
      <c r="A145" s="92">
        <v>18</v>
      </c>
      <c r="B145" s="92">
        <v>44120000</v>
      </c>
      <c r="C145" s="14" t="s">
        <v>93</v>
      </c>
      <c r="D145" s="136">
        <v>0</v>
      </c>
      <c r="E145" s="131">
        <v>0</v>
      </c>
      <c r="F145" s="135">
        <f t="shared" si="32"/>
        <v>0</v>
      </c>
      <c r="G145" s="132">
        <v>700</v>
      </c>
      <c r="H145" s="131">
        <v>111.28</v>
      </c>
      <c r="I145" s="14">
        <f t="shared" si="39"/>
        <v>77896</v>
      </c>
      <c r="J145" s="132">
        <v>700</v>
      </c>
      <c r="K145" s="131">
        <v>111.28</v>
      </c>
      <c r="L145" s="14">
        <f t="shared" si="40"/>
        <v>77896</v>
      </c>
      <c r="M145" s="15">
        <f t="shared" si="41"/>
        <v>0</v>
      </c>
      <c r="N145" s="16">
        <v>0</v>
      </c>
      <c r="O145" s="7">
        <f t="shared" si="36"/>
        <v>0</v>
      </c>
      <c r="P145" s="407">
        <f t="shared" si="37"/>
        <v>0</v>
      </c>
      <c r="Q145" s="407">
        <f t="shared" si="38"/>
        <v>0</v>
      </c>
    </row>
    <row r="146" spans="1:17" ht="20.25">
      <c r="A146" s="92">
        <v>19</v>
      </c>
      <c r="B146" s="92">
        <v>44120000</v>
      </c>
      <c r="C146" s="14" t="s">
        <v>94</v>
      </c>
      <c r="D146" s="136">
        <v>0</v>
      </c>
      <c r="E146" s="131">
        <v>0</v>
      </c>
      <c r="F146" s="135">
        <f t="shared" si="32"/>
        <v>0</v>
      </c>
      <c r="G146" s="132">
        <v>5000</v>
      </c>
      <c r="H146" s="131">
        <v>5.35</v>
      </c>
      <c r="I146" s="14">
        <f t="shared" si="39"/>
        <v>26750</v>
      </c>
      <c r="J146" s="132">
        <v>5000</v>
      </c>
      <c r="K146" s="131">
        <v>5.35</v>
      </c>
      <c r="L146" s="14">
        <f t="shared" si="40"/>
        <v>26750</v>
      </c>
      <c r="M146" s="15">
        <f t="shared" si="41"/>
        <v>0</v>
      </c>
      <c r="N146" s="16">
        <v>0</v>
      </c>
      <c r="O146" s="7">
        <f t="shared" si="36"/>
        <v>0</v>
      </c>
      <c r="P146" s="407">
        <f t="shared" si="37"/>
        <v>0</v>
      </c>
      <c r="Q146" s="407">
        <f t="shared" si="38"/>
        <v>0</v>
      </c>
    </row>
    <row r="147" spans="1:17" ht="20.25">
      <c r="A147" s="92">
        <v>20</v>
      </c>
      <c r="B147" s="92">
        <v>44120000</v>
      </c>
      <c r="C147" s="14" t="s">
        <v>95</v>
      </c>
      <c r="D147" s="136">
        <v>19</v>
      </c>
      <c r="E147" s="131">
        <v>5.35</v>
      </c>
      <c r="F147" s="135">
        <f t="shared" si="32"/>
        <v>101.64999999999999</v>
      </c>
      <c r="G147" s="132">
        <v>0</v>
      </c>
      <c r="H147" s="131">
        <v>0</v>
      </c>
      <c r="I147" s="14">
        <f t="shared" si="39"/>
        <v>0</v>
      </c>
      <c r="J147" s="132">
        <v>0</v>
      </c>
      <c r="K147" s="131">
        <v>0</v>
      </c>
      <c r="L147" s="14">
        <f t="shared" si="40"/>
        <v>0</v>
      </c>
      <c r="M147" s="15">
        <f t="shared" si="41"/>
        <v>19</v>
      </c>
      <c r="N147" s="16">
        <v>5.35</v>
      </c>
      <c r="O147" s="7">
        <f t="shared" si="36"/>
        <v>101.64999999999999</v>
      </c>
      <c r="P147" s="407">
        <f t="shared" si="37"/>
        <v>101.64999999999999</v>
      </c>
      <c r="Q147" s="407">
        <f t="shared" si="38"/>
        <v>0</v>
      </c>
    </row>
    <row r="148" spans="1:17" ht="20.25">
      <c r="A148" s="92">
        <v>21</v>
      </c>
      <c r="B148" s="92">
        <v>44120000</v>
      </c>
      <c r="C148" s="14" t="s">
        <v>96</v>
      </c>
      <c r="D148" s="136">
        <v>8</v>
      </c>
      <c r="E148" s="131">
        <v>113.99</v>
      </c>
      <c r="F148" s="135">
        <f t="shared" si="32"/>
        <v>911.92</v>
      </c>
      <c r="G148" s="132">
        <v>0</v>
      </c>
      <c r="H148" s="131">
        <v>0</v>
      </c>
      <c r="I148" s="14">
        <f t="shared" si="39"/>
        <v>0</v>
      </c>
      <c r="J148" s="132">
        <v>0</v>
      </c>
      <c r="K148" s="131">
        <v>0</v>
      </c>
      <c r="L148" s="14">
        <f t="shared" si="40"/>
        <v>0</v>
      </c>
      <c r="M148" s="15">
        <f t="shared" si="41"/>
        <v>8</v>
      </c>
      <c r="N148" s="16">
        <v>113.99</v>
      </c>
      <c r="O148" s="7">
        <f t="shared" si="36"/>
        <v>911.92</v>
      </c>
      <c r="P148" s="407">
        <f t="shared" si="37"/>
        <v>911.92</v>
      </c>
      <c r="Q148" s="407">
        <f t="shared" si="38"/>
        <v>0</v>
      </c>
    </row>
    <row r="149" spans="1:17" ht="20.25">
      <c r="A149" s="92">
        <v>22</v>
      </c>
      <c r="B149" s="92">
        <v>44120000</v>
      </c>
      <c r="C149" s="14" t="s">
        <v>97</v>
      </c>
      <c r="D149" s="136">
        <v>17</v>
      </c>
      <c r="E149" s="131">
        <v>69.55</v>
      </c>
      <c r="F149" s="135">
        <f t="shared" si="32"/>
        <v>1182.35</v>
      </c>
      <c r="G149" s="132">
        <v>0</v>
      </c>
      <c r="H149" s="131">
        <v>0</v>
      </c>
      <c r="I149" s="14">
        <f t="shared" si="39"/>
        <v>0</v>
      </c>
      <c r="J149" s="132">
        <v>14</v>
      </c>
      <c r="K149" s="131">
        <v>69.55</v>
      </c>
      <c r="L149" s="14">
        <f t="shared" si="40"/>
        <v>973.6999999999999</v>
      </c>
      <c r="M149" s="15">
        <f t="shared" si="41"/>
        <v>3</v>
      </c>
      <c r="N149" s="16">
        <v>69.55</v>
      </c>
      <c r="O149" s="7">
        <f t="shared" si="36"/>
        <v>208.64999999999998</v>
      </c>
      <c r="P149" s="407">
        <f t="shared" si="37"/>
        <v>208.64999999999998</v>
      </c>
      <c r="Q149" s="407">
        <f t="shared" si="38"/>
        <v>0</v>
      </c>
    </row>
    <row r="150" spans="1:17" ht="20.25">
      <c r="A150" s="92">
        <v>23</v>
      </c>
      <c r="B150" s="92">
        <v>44120000</v>
      </c>
      <c r="C150" s="14" t="s">
        <v>98</v>
      </c>
      <c r="D150" s="136">
        <v>9</v>
      </c>
      <c r="E150" s="131">
        <v>37.45</v>
      </c>
      <c r="F150" s="135">
        <f t="shared" si="32"/>
        <v>337.05</v>
      </c>
      <c r="G150" s="132">
        <v>0</v>
      </c>
      <c r="H150" s="131">
        <v>0</v>
      </c>
      <c r="I150" s="14">
        <f t="shared" si="39"/>
        <v>0</v>
      </c>
      <c r="J150" s="132">
        <v>5</v>
      </c>
      <c r="K150" s="131">
        <v>37.45</v>
      </c>
      <c r="L150" s="14">
        <f t="shared" si="40"/>
        <v>187.25</v>
      </c>
      <c r="M150" s="15">
        <f t="shared" si="41"/>
        <v>4</v>
      </c>
      <c r="N150" s="16">
        <v>37.45</v>
      </c>
      <c r="O150" s="7">
        <f t="shared" si="36"/>
        <v>149.8</v>
      </c>
      <c r="P150" s="407">
        <f t="shared" si="37"/>
        <v>149.8</v>
      </c>
      <c r="Q150" s="407">
        <f t="shared" si="38"/>
        <v>0</v>
      </c>
    </row>
    <row r="151" spans="1:17" ht="20.25">
      <c r="A151" s="92">
        <v>24</v>
      </c>
      <c r="B151" s="92">
        <v>44120000</v>
      </c>
      <c r="C151" s="14" t="s">
        <v>282</v>
      </c>
      <c r="D151" s="136">
        <v>26</v>
      </c>
      <c r="E151" s="131">
        <v>693.36</v>
      </c>
      <c r="F151" s="135">
        <f t="shared" si="32"/>
        <v>18027.36</v>
      </c>
      <c r="G151" s="132">
        <v>0</v>
      </c>
      <c r="H151" s="131">
        <v>0</v>
      </c>
      <c r="I151" s="14">
        <f t="shared" si="39"/>
        <v>0</v>
      </c>
      <c r="J151" s="132">
        <v>22</v>
      </c>
      <c r="K151" s="131">
        <v>693.36</v>
      </c>
      <c r="L151" s="14">
        <f t="shared" si="40"/>
        <v>15253.92</v>
      </c>
      <c r="M151" s="15">
        <f t="shared" si="41"/>
        <v>4</v>
      </c>
      <c r="N151" s="16">
        <v>693.36</v>
      </c>
      <c r="O151" s="7">
        <f t="shared" si="36"/>
        <v>2773.44</v>
      </c>
      <c r="P151" s="407">
        <f t="shared" si="37"/>
        <v>2773.4400000000005</v>
      </c>
      <c r="Q151" s="407">
        <f t="shared" si="38"/>
        <v>0</v>
      </c>
    </row>
    <row r="152" spans="1:17" ht="20.25">
      <c r="A152" s="92">
        <v>24</v>
      </c>
      <c r="B152" s="92">
        <v>44120000</v>
      </c>
      <c r="C152" s="14" t="s">
        <v>282</v>
      </c>
      <c r="D152" s="136">
        <v>0</v>
      </c>
      <c r="E152" s="131">
        <v>0</v>
      </c>
      <c r="F152" s="135">
        <v>0</v>
      </c>
      <c r="G152" s="132">
        <v>20</v>
      </c>
      <c r="H152" s="131">
        <v>694</v>
      </c>
      <c r="I152" s="14">
        <f t="shared" si="39"/>
        <v>13880</v>
      </c>
      <c r="J152" s="132">
        <v>0</v>
      </c>
      <c r="K152" s="131">
        <v>0</v>
      </c>
      <c r="L152" s="14">
        <f t="shared" si="40"/>
        <v>0</v>
      </c>
      <c r="M152" s="15">
        <f t="shared" si="41"/>
        <v>20</v>
      </c>
      <c r="N152" s="16">
        <v>694</v>
      </c>
      <c r="O152" s="7">
        <f t="shared" si="36"/>
        <v>13880</v>
      </c>
      <c r="P152" s="407">
        <f t="shared" si="37"/>
        <v>13880</v>
      </c>
      <c r="Q152" s="407">
        <f t="shared" si="38"/>
        <v>0</v>
      </c>
    </row>
    <row r="153" spans="1:17" ht="20.25">
      <c r="A153" s="92">
        <v>25</v>
      </c>
      <c r="B153" s="92">
        <v>44120000</v>
      </c>
      <c r="C153" s="135" t="s">
        <v>99</v>
      </c>
      <c r="D153" s="136">
        <v>24</v>
      </c>
      <c r="E153" s="131">
        <v>208.65</v>
      </c>
      <c r="F153" s="135">
        <f aca="true" t="shared" si="42" ref="F153:F216">D153*E153</f>
        <v>5007.6</v>
      </c>
      <c r="G153" s="132">
        <v>0</v>
      </c>
      <c r="H153" s="131">
        <v>0</v>
      </c>
      <c r="I153" s="14">
        <f t="shared" si="39"/>
        <v>0</v>
      </c>
      <c r="J153" s="132">
        <v>24</v>
      </c>
      <c r="K153" s="131">
        <v>208.65</v>
      </c>
      <c r="L153" s="14">
        <f t="shared" si="40"/>
        <v>5007.6</v>
      </c>
      <c r="M153" s="15">
        <f t="shared" si="41"/>
        <v>0</v>
      </c>
      <c r="N153" s="16">
        <v>0</v>
      </c>
      <c r="O153" s="7">
        <f t="shared" si="36"/>
        <v>0</v>
      </c>
      <c r="P153" s="407">
        <f t="shared" si="37"/>
        <v>0</v>
      </c>
      <c r="Q153" s="407">
        <f t="shared" si="38"/>
        <v>0</v>
      </c>
    </row>
    <row r="154" spans="1:17" ht="20.25">
      <c r="A154" s="92">
        <v>25</v>
      </c>
      <c r="B154" s="92">
        <v>44120000</v>
      </c>
      <c r="C154" s="135" t="s">
        <v>99</v>
      </c>
      <c r="D154" s="136">
        <v>0</v>
      </c>
      <c r="E154" s="131">
        <v>0</v>
      </c>
      <c r="F154" s="135">
        <f t="shared" si="42"/>
        <v>0</v>
      </c>
      <c r="G154" s="132">
        <v>30</v>
      </c>
      <c r="H154" s="131">
        <v>224.7</v>
      </c>
      <c r="I154" s="14">
        <f t="shared" si="39"/>
        <v>6741</v>
      </c>
      <c r="J154" s="132">
        <v>18</v>
      </c>
      <c r="K154" s="131">
        <v>224.7</v>
      </c>
      <c r="L154" s="14">
        <f t="shared" si="40"/>
        <v>4044.6</v>
      </c>
      <c r="M154" s="15">
        <f t="shared" si="41"/>
        <v>12</v>
      </c>
      <c r="N154" s="16">
        <v>224.7</v>
      </c>
      <c r="O154" s="7">
        <f t="shared" si="36"/>
        <v>2696.3999999999996</v>
      </c>
      <c r="P154" s="407">
        <f t="shared" si="37"/>
        <v>2696.4</v>
      </c>
      <c r="Q154" s="407">
        <f t="shared" si="38"/>
        <v>0</v>
      </c>
    </row>
    <row r="155" spans="1:17" ht="20.25">
      <c r="A155" s="92">
        <v>26</v>
      </c>
      <c r="B155" s="91">
        <v>44120000</v>
      </c>
      <c r="C155" s="14" t="s">
        <v>100</v>
      </c>
      <c r="D155" s="233">
        <v>317</v>
      </c>
      <c r="E155" s="131">
        <v>1.26</v>
      </c>
      <c r="F155" s="135">
        <f t="shared" si="42"/>
        <v>399.42</v>
      </c>
      <c r="G155" s="132">
        <v>0</v>
      </c>
      <c r="H155" s="131">
        <v>0</v>
      </c>
      <c r="I155" s="14">
        <f t="shared" si="39"/>
        <v>0</v>
      </c>
      <c r="J155" s="132">
        <v>32</v>
      </c>
      <c r="K155" s="131">
        <v>1.26</v>
      </c>
      <c r="L155" s="14">
        <f t="shared" si="40"/>
        <v>40.32</v>
      </c>
      <c r="M155" s="15">
        <f t="shared" si="41"/>
        <v>285</v>
      </c>
      <c r="N155" s="16">
        <v>1.26</v>
      </c>
      <c r="O155" s="7">
        <f t="shared" si="36"/>
        <v>359.1</v>
      </c>
      <c r="P155" s="407">
        <f t="shared" si="37"/>
        <v>359.1</v>
      </c>
      <c r="Q155" s="407">
        <f t="shared" si="38"/>
        <v>0</v>
      </c>
    </row>
    <row r="156" spans="1:17" ht="20.25">
      <c r="A156" s="92">
        <v>27</v>
      </c>
      <c r="B156" s="92">
        <v>44120000</v>
      </c>
      <c r="C156" s="14" t="s">
        <v>101</v>
      </c>
      <c r="D156" s="136">
        <v>17</v>
      </c>
      <c r="E156" s="131">
        <v>117.7</v>
      </c>
      <c r="F156" s="135">
        <f t="shared" si="42"/>
        <v>2000.9</v>
      </c>
      <c r="G156" s="132">
        <v>22</v>
      </c>
      <c r="H156" s="131">
        <v>117.7</v>
      </c>
      <c r="I156" s="14">
        <f t="shared" si="39"/>
        <v>2589.4</v>
      </c>
      <c r="J156" s="132">
        <v>18</v>
      </c>
      <c r="K156" s="131">
        <v>117</v>
      </c>
      <c r="L156" s="14">
        <f t="shared" si="40"/>
        <v>2106</v>
      </c>
      <c r="M156" s="15">
        <f t="shared" si="41"/>
        <v>21</v>
      </c>
      <c r="N156" s="16">
        <v>117.7</v>
      </c>
      <c r="O156" s="7">
        <f t="shared" si="36"/>
        <v>2471.7000000000003</v>
      </c>
      <c r="P156" s="407">
        <f t="shared" si="37"/>
        <v>2484.3</v>
      </c>
      <c r="Q156" s="407">
        <f t="shared" si="38"/>
        <v>-12.599999999999909</v>
      </c>
    </row>
    <row r="157" spans="1:17" ht="20.25">
      <c r="A157" s="92">
        <v>28</v>
      </c>
      <c r="B157" s="92">
        <v>44120000</v>
      </c>
      <c r="C157" s="14" t="s">
        <v>102</v>
      </c>
      <c r="D157" s="136">
        <v>1</v>
      </c>
      <c r="E157" s="131">
        <v>98.44</v>
      </c>
      <c r="F157" s="135">
        <f t="shared" si="42"/>
        <v>98.44</v>
      </c>
      <c r="G157" s="132">
        <v>0</v>
      </c>
      <c r="H157" s="131">
        <v>0</v>
      </c>
      <c r="I157" s="14">
        <f t="shared" si="39"/>
        <v>0</v>
      </c>
      <c r="J157" s="132">
        <v>1</v>
      </c>
      <c r="K157" s="131">
        <v>98.44</v>
      </c>
      <c r="L157" s="14">
        <f t="shared" si="40"/>
        <v>98.44</v>
      </c>
      <c r="M157" s="15">
        <f t="shared" si="41"/>
        <v>0</v>
      </c>
      <c r="N157" s="16">
        <v>0</v>
      </c>
      <c r="O157" s="7">
        <f t="shared" si="36"/>
        <v>0</v>
      </c>
      <c r="P157" s="407">
        <f t="shared" si="37"/>
        <v>0</v>
      </c>
      <c r="Q157" s="407">
        <f t="shared" si="38"/>
        <v>0</v>
      </c>
    </row>
    <row r="158" spans="1:17" ht="20.25">
      <c r="A158" s="92">
        <v>28</v>
      </c>
      <c r="B158" s="92">
        <v>44120000</v>
      </c>
      <c r="C158" s="14" t="s">
        <v>102</v>
      </c>
      <c r="D158" s="136">
        <v>10</v>
      </c>
      <c r="E158" s="131">
        <v>82.39</v>
      </c>
      <c r="F158" s="135">
        <f t="shared" si="42"/>
        <v>823.9</v>
      </c>
      <c r="G158" s="132">
        <v>0</v>
      </c>
      <c r="H158" s="131">
        <v>0</v>
      </c>
      <c r="I158" s="14">
        <f t="shared" si="39"/>
        <v>0</v>
      </c>
      <c r="J158" s="132">
        <v>10</v>
      </c>
      <c r="K158" s="131">
        <v>82.39</v>
      </c>
      <c r="L158" s="14">
        <f t="shared" si="40"/>
        <v>823.9</v>
      </c>
      <c r="M158" s="15">
        <f t="shared" si="41"/>
        <v>0</v>
      </c>
      <c r="N158" s="16">
        <v>0</v>
      </c>
      <c r="O158" s="7">
        <f t="shared" si="36"/>
        <v>0</v>
      </c>
      <c r="P158" s="407">
        <f t="shared" si="37"/>
        <v>0</v>
      </c>
      <c r="Q158" s="407">
        <f t="shared" si="38"/>
        <v>0</v>
      </c>
    </row>
    <row r="159" spans="1:17" ht="20.25">
      <c r="A159" s="92">
        <v>29</v>
      </c>
      <c r="B159" s="92">
        <v>44120000</v>
      </c>
      <c r="C159" s="135" t="s">
        <v>103</v>
      </c>
      <c r="D159" s="134">
        <v>65</v>
      </c>
      <c r="E159" s="129">
        <v>19.26</v>
      </c>
      <c r="F159" s="135">
        <f t="shared" si="42"/>
        <v>1251.9</v>
      </c>
      <c r="G159" s="132">
        <v>0</v>
      </c>
      <c r="H159" s="131">
        <v>0</v>
      </c>
      <c r="I159" s="14">
        <f t="shared" si="39"/>
        <v>0</v>
      </c>
      <c r="J159" s="132">
        <v>65</v>
      </c>
      <c r="K159" s="131">
        <v>19.26</v>
      </c>
      <c r="L159" s="14">
        <f t="shared" si="40"/>
        <v>1251.9</v>
      </c>
      <c r="M159" s="15">
        <f t="shared" si="41"/>
        <v>0</v>
      </c>
      <c r="N159" s="16">
        <v>0</v>
      </c>
      <c r="O159" s="7">
        <f t="shared" si="36"/>
        <v>0</v>
      </c>
      <c r="P159" s="407">
        <f t="shared" si="37"/>
        <v>0</v>
      </c>
      <c r="Q159" s="407">
        <f t="shared" si="38"/>
        <v>0</v>
      </c>
    </row>
    <row r="160" spans="1:17" ht="20.25">
      <c r="A160" s="92">
        <v>29</v>
      </c>
      <c r="B160" s="92">
        <v>44120000</v>
      </c>
      <c r="C160" s="135" t="s">
        <v>103</v>
      </c>
      <c r="D160" s="136">
        <v>0</v>
      </c>
      <c r="E160" s="131">
        <v>0</v>
      </c>
      <c r="F160" s="135">
        <f t="shared" si="42"/>
        <v>0</v>
      </c>
      <c r="G160" s="132">
        <v>50</v>
      </c>
      <c r="H160" s="131">
        <v>21.4</v>
      </c>
      <c r="I160" s="14">
        <f t="shared" si="39"/>
        <v>1070</v>
      </c>
      <c r="J160" s="132">
        <v>25</v>
      </c>
      <c r="K160" s="131">
        <v>21.4</v>
      </c>
      <c r="L160" s="14">
        <f t="shared" si="40"/>
        <v>535</v>
      </c>
      <c r="M160" s="15">
        <f t="shared" si="41"/>
        <v>25</v>
      </c>
      <c r="N160" s="16">
        <v>21.4</v>
      </c>
      <c r="O160" s="7">
        <f t="shared" si="36"/>
        <v>535</v>
      </c>
      <c r="P160" s="407">
        <f t="shared" si="37"/>
        <v>535</v>
      </c>
      <c r="Q160" s="407">
        <f t="shared" si="38"/>
        <v>0</v>
      </c>
    </row>
    <row r="161" spans="1:17" ht="20.25">
      <c r="A161" s="92">
        <v>30</v>
      </c>
      <c r="B161" s="91">
        <v>44120000</v>
      </c>
      <c r="C161" s="14" t="s">
        <v>104</v>
      </c>
      <c r="D161" s="136">
        <v>49</v>
      </c>
      <c r="E161" s="131">
        <v>51.36</v>
      </c>
      <c r="F161" s="135">
        <f t="shared" si="42"/>
        <v>2516.64</v>
      </c>
      <c r="G161" s="132">
        <v>0</v>
      </c>
      <c r="H161" s="131">
        <v>0</v>
      </c>
      <c r="I161" s="14">
        <f t="shared" si="39"/>
        <v>0</v>
      </c>
      <c r="J161" s="132">
        <v>34</v>
      </c>
      <c r="K161" s="131">
        <v>51.36</v>
      </c>
      <c r="L161" s="14">
        <f t="shared" si="40"/>
        <v>1746.24</v>
      </c>
      <c r="M161" s="15">
        <f t="shared" si="41"/>
        <v>15</v>
      </c>
      <c r="N161" s="16">
        <v>51.36</v>
      </c>
      <c r="O161" s="7">
        <f t="shared" si="36"/>
        <v>770.4</v>
      </c>
      <c r="P161" s="407">
        <f t="shared" si="37"/>
        <v>770.3999999999999</v>
      </c>
      <c r="Q161" s="407">
        <f t="shared" si="38"/>
        <v>0</v>
      </c>
    </row>
    <row r="162" spans="1:17" ht="20.25">
      <c r="A162" s="92">
        <v>31</v>
      </c>
      <c r="B162" s="92">
        <v>44120000</v>
      </c>
      <c r="C162" s="14" t="s">
        <v>105</v>
      </c>
      <c r="D162" s="136">
        <v>22</v>
      </c>
      <c r="E162" s="131">
        <v>11.77</v>
      </c>
      <c r="F162" s="135">
        <f t="shared" si="42"/>
        <v>258.94</v>
      </c>
      <c r="G162" s="132">
        <v>0</v>
      </c>
      <c r="H162" s="131">
        <v>0</v>
      </c>
      <c r="I162" s="14">
        <f t="shared" si="39"/>
        <v>0</v>
      </c>
      <c r="J162" s="132">
        <v>5</v>
      </c>
      <c r="K162" s="131">
        <v>11.77</v>
      </c>
      <c r="L162" s="14">
        <f t="shared" si="40"/>
        <v>58.849999999999994</v>
      </c>
      <c r="M162" s="15">
        <f t="shared" si="41"/>
        <v>17</v>
      </c>
      <c r="N162" s="16">
        <v>11.77</v>
      </c>
      <c r="O162" s="7">
        <f t="shared" si="36"/>
        <v>200.09</v>
      </c>
      <c r="P162" s="407">
        <f t="shared" si="37"/>
        <v>200.09</v>
      </c>
      <c r="Q162" s="407">
        <f t="shared" si="38"/>
        <v>0</v>
      </c>
    </row>
    <row r="163" spans="1:17" ht="20.25">
      <c r="A163" s="92">
        <v>32</v>
      </c>
      <c r="B163" s="92">
        <v>44120000</v>
      </c>
      <c r="C163" s="14" t="s">
        <v>106</v>
      </c>
      <c r="D163" s="136">
        <v>12</v>
      </c>
      <c r="E163" s="131">
        <v>9.63</v>
      </c>
      <c r="F163" s="135">
        <f t="shared" si="42"/>
        <v>115.56</v>
      </c>
      <c r="G163" s="132">
        <v>0</v>
      </c>
      <c r="H163" s="131">
        <v>0</v>
      </c>
      <c r="I163" s="14">
        <f t="shared" si="39"/>
        <v>0</v>
      </c>
      <c r="J163" s="132">
        <v>6</v>
      </c>
      <c r="K163" s="131">
        <v>9.63</v>
      </c>
      <c r="L163" s="14">
        <f t="shared" si="40"/>
        <v>57.78</v>
      </c>
      <c r="M163" s="15">
        <f t="shared" si="41"/>
        <v>6</v>
      </c>
      <c r="N163" s="16">
        <v>9.63</v>
      </c>
      <c r="O163" s="7">
        <f t="shared" si="36"/>
        <v>57.78</v>
      </c>
      <c r="P163" s="407">
        <f t="shared" si="37"/>
        <v>57.78</v>
      </c>
      <c r="Q163" s="407">
        <f t="shared" si="38"/>
        <v>0</v>
      </c>
    </row>
    <row r="164" spans="1:17" ht="20.25">
      <c r="A164" s="92">
        <v>32</v>
      </c>
      <c r="B164" s="92">
        <v>44120000</v>
      </c>
      <c r="C164" s="14" t="s">
        <v>106</v>
      </c>
      <c r="D164" s="136">
        <v>10</v>
      </c>
      <c r="E164" s="131">
        <v>11.77</v>
      </c>
      <c r="F164" s="135">
        <f t="shared" si="42"/>
        <v>117.69999999999999</v>
      </c>
      <c r="G164" s="132">
        <v>0</v>
      </c>
      <c r="H164" s="131">
        <v>0</v>
      </c>
      <c r="I164" s="14">
        <f t="shared" si="39"/>
        <v>0</v>
      </c>
      <c r="J164" s="132">
        <v>0</v>
      </c>
      <c r="K164" s="131">
        <v>0</v>
      </c>
      <c r="L164" s="14">
        <f t="shared" si="40"/>
        <v>0</v>
      </c>
      <c r="M164" s="15">
        <f t="shared" si="41"/>
        <v>10</v>
      </c>
      <c r="N164" s="16">
        <v>11.77</v>
      </c>
      <c r="O164" s="7">
        <f t="shared" si="36"/>
        <v>117.69999999999999</v>
      </c>
      <c r="P164" s="407">
        <f t="shared" si="37"/>
        <v>117.69999999999999</v>
      </c>
      <c r="Q164" s="407">
        <f t="shared" si="38"/>
        <v>0</v>
      </c>
    </row>
    <row r="165" spans="1:17" ht="20.25">
      <c r="A165" s="92">
        <v>33</v>
      </c>
      <c r="B165" s="92">
        <v>44120000</v>
      </c>
      <c r="C165" s="14" t="s">
        <v>108</v>
      </c>
      <c r="D165" s="136">
        <v>0</v>
      </c>
      <c r="E165" s="131">
        <v>0</v>
      </c>
      <c r="F165" s="135">
        <f t="shared" si="42"/>
        <v>0</v>
      </c>
      <c r="G165" s="132">
        <v>30</v>
      </c>
      <c r="H165" s="131">
        <v>630</v>
      </c>
      <c r="I165" s="14">
        <f t="shared" si="39"/>
        <v>18900</v>
      </c>
      <c r="J165" s="132">
        <v>30</v>
      </c>
      <c r="K165" s="131">
        <v>630</v>
      </c>
      <c r="L165" s="14">
        <f t="shared" si="40"/>
        <v>18900</v>
      </c>
      <c r="M165" s="15">
        <f t="shared" si="41"/>
        <v>0</v>
      </c>
      <c r="N165" s="16">
        <v>0</v>
      </c>
      <c r="O165" s="7">
        <f t="shared" si="36"/>
        <v>0</v>
      </c>
      <c r="P165" s="407">
        <f t="shared" si="37"/>
        <v>0</v>
      </c>
      <c r="Q165" s="407">
        <f t="shared" si="38"/>
        <v>0</v>
      </c>
    </row>
    <row r="166" spans="1:17" ht="20.25">
      <c r="A166" s="92">
        <v>33</v>
      </c>
      <c r="B166" s="92">
        <v>44120000</v>
      </c>
      <c r="C166" s="14" t="s">
        <v>108</v>
      </c>
      <c r="D166" s="134">
        <v>0</v>
      </c>
      <c r="E166" s="129">
        <v>0</v>
      </c>
      <c r="F166" s="135">
        <f t="shared" si="42"/>
        <v>0</v>
      </c>
      <c r="G166" s="132">
        <v>100</v>
      </c>
      <c r="H166" s="131">
        <v>573.52</v>
      </c>
      <c r="I166" s="14">
        <f t="shared" si="39"/>
        <v>57352</v>
      </c>
      <c r="J166" s="132">
        <v>4</v>
      </c>
      <c r="K166" s="131">
        <v>573.52</v>
      </c>
      <c r="L166" s="14">
        <f t="shared" si="40"/>
        <v>2294.08</v>
      </c>
      <c r="M166" s="15">
        <v>96</v>
      </c>
      <c r="N166" s="16">
        <v>573.52</v>
      </c>
      <c r="O166" s="7">
        <f t="shared" si="36"/>
        <v>55057.92</v>
      </c>
      <c r="P166" s="407">
        <f t="shared" si="37"/>
        <v>55057.92</v>
      </c>
      <c r="Q166" s="407">
        <f t="shared" si="38"/>
        <v>0</v>
      </c>
    </row>
    <row r="167" spans="1:17" ht="20.25">
      <c r="A167" s="92">
        <v>34</v>
      </c>
      <c r="B167" s="92">
        <v>44120000</v>
      </c>
      <c r="C167" s="14" t="s">
        <v>284</v>
      </c>
      <c r="D167" s="136">
        <v>0</v>
      </c>
      <c r="E167" s="131">
        <v>0</v>
      </c>
      <c r="F167" s="135">
        <f t="shared" si="42"/>
        <v>0</v>
      </c>
      <c r="G167" s="132">
        <v>20</v>
      </c>
      <c r="H167" s="131">
        <v>690</v>
      </c>
      <c r="I167" s="14">
        <f t="shared" si="39"/>
        <v>13800</v>
      </c>
      <c r="J167" s="132">
        <v>20</v>
      </c>
      <c r="K167" s="131">
        <v>690</v>
      </c>
      <c r="L167" s="14">
        <f t="shared" si="40"/>
        <v>13800</v>
      </c>
      <c r="M167" s="15">
        <f t="shared" si="41"/>
        <v>0</v>
      </c>
      <c r="N167" s="16">
        <v>0</v>
      </c>
      <c r="O167" s="7">
        <f t="shared" si="36"/>
        <v>0</v>
      </c>
      <c r="P167" s="407">
        <f t="shared" si="37"/>
        <v>0</v>
      </c>
      <c r="Q167" s="407">
        <f t="shared" si="38"/>
        <v>0</v>
      </c>
    </row>
    <row r="168" spans="1:17" ht="20.25">
      <c r="A168" s="92">
        <v>35</v>
      </c>
      <c r="B168" s="92">
        <v>44120000</v>
      </c>
      <c r="C168" s="14" t="s">
        <v>285</v>
      </c>
      <c r="D168" s="136">
        <v>0</v>
      </c>
      <c r="E168" s="131">
        <v>0</v>
      </c>
      <c r="F168" s="135">
        <f t="shared" si="42"/>
        <v>0</v>
      </c>
      <c r="G168" s="132">
        <v>323</v>
      </c>
      <c r="H168" s="131">
        <v>567.1</v>
      </c>
      <c r="I168" s="14">
        <f t="shared" si="39"/>
        <v>183173.30000000002</v>
      </c>
      <c r="J168" s="132">
        <v>323</v>
      </c>
      <c r="K168" s="131">
        <v>567.1</v>
      </c>
      <c r="L168" s="14">
        <f t="shared" si="40"/>
        <v>183173.30000000002</v>
      </c>
      <c r="M168" s="15">
        <f t="shared" si="41"/>
        <v>0</v>
      </c>
      <c r="N168" s="16">
        <v>0</v>
      </c>
      <c r="O168" s="7">
        <f t="shared" si="36"/>
        <v>0</v>
      </c>
      <c r="P168" s="407">
        <f t="shared" si="37"/>
        <v>0</v>
      </c>
      <c r="Q168" s="407">
        <f t="shared" si="38"/>
        <v>0</v>
      </c>
    </row>
    <row r="169" spans="1:17" ht="20.25">
      <c r="A169" s="92">
        <v>36</v>
      </c>
      <c r="B169" s="92">
        <v>44120000</v>
      </c>
      <c r="C169" s="14" t="s">
        <v>286</v>
      </c>
      <c r="D169" s="136">
        <v>1</v>
      </c>
      <c r="E169" s="131">
        <v>1385.65</v>
      </c>
      <c r="F169" s="135">
        <f t="shared" si="42"/>
        <v>1385.65</v>
      </c>
      <c r="G169" s="132">
        <v>0</v>
      </c>
      <c r="H169" s="138">
        <v>0</v>
      </c>
      <c r="I169" s="14">
        <f t="shared" si="39"/>
        <v>0</v>
      </c>
      <c r="J169" s="132">
        <v>1</v>
      </c>
      <c r="K169" s="131">
        <v>1385.65</v>
      </c>
      <c r="L169" s="14">
        <f t="shared" si="40"/>
        <v>1385.65</v>
      </c>
      <c r="M169" s="15">
        <f t="shared" si="41"/>
        <v>0</v>
      </c>
      <c r="N169" s="16">
        <v>0</v>
      </c>
      <c r="O169" s="7">
        <f t="shared" si="36"/>
        <v>0</v>
      </c>
      <c r="P169" s="407">
        <f t="shared" si="37"/>
        <v>0</v>
      </c>
      <c r="Q169" s="407">
        <f t="shared" si="38"/>
        <v>0</v>
      </c>
    </row>
    <row r="170" spans="1:17" ht="20.25">
      <c r="A170" s="92">
        <v>36</v>
      </c>
      <c r="B170" s="92">
        <v>44120000</v>
      </c>
      <c r="C170" s="14" t="s">
        <v>286</v>
      </c>
      <c r="D170" s="136">
        <v>0</v>
      </c>
      <c r="E170" s="131">
        <v>0</v>
      </c>
      <c r="F170" s="135">
        <f t="shared" si="42"/>
        <v>0</v>
      </c>
      <c r="G170" s="132">
        <v>2</v>
      </c>
      <c r="H170" s="131">
        <v>1386</v>
      </c>
      <c r="I170" s="14">
        <f t="shared" si="39"/>
        <v>2772</v>
      </c>
      <c r="J170" s="132">
        <v>0</v>
      </c>
      <c r="K170" s="131">
        <v>0</v>
      </c>
      <c r="L170" s="14">
        <f t="shared" si="40"/>
        <v>0</v>
      </c>
      <c r="M170" s="15">
        <f t="shared" si="41"/>
        <v>2</v>
      </c>
      <c r="N170" s="16">
        <v>1386</v>
      </c>
      <c r="O170" s="7">
        <f t="shared" si="36"/>
        <v>2772</v>
      </c>
      <c r="P170" s="407">
        <f t="shared" si="37"/>
        <v>2772</v>
      </c>
      <c r="Q170" s="407">
        <f t="shared" si="38"/>
        <v>0</v>
      </c>
    </row>
    <row r="171" spans="1:17" ht="20.25">
      <c r="A171" s="92">
        <v>37</v>
      </c>
      <c r="B171" s="92">
        <v>44120000</v>
      </c>
      <c r="C171" s="14" t="s">
        <v>109</v>
      </c>
      <c r="D171" s="132">
        <v>1</v>
      </c>
      <c r="E171" s="131">
        <v>406.6</v>
      </c>
      <c r="F171" s="135">
        <f t="shared" si="42"/>
        <v>406.6</v>
      </c>
      <c r="G171" s="132">
        <v>0</v>
      </c>
      <c r="H171" s="138">
        <v>0</v>
      </c>
      <c r="I171" s="14">
        <f t="shared" si="39"/>
        <v>0</v>
      </c>
      <c r="J171" s="132">
        <v>1</v>
      </c>
      <c r="K171" s="131">
        <v>406.6</v>
      </c>
      <c r="L171" s="14">
        <f t="shared" si="40"/>
        <v>406.6</v>
      </c>
      <c r="M171" s="15">
        <f t="shared" si="41"/>
        <v>0</v>
      </c>
      <c r="N171" s="16">
        <v>0</v>
      </c>
      <c r="O171" s="7">
        <f t="shared" si="36"/>
        <v>0</v>
      </c>
      <c r="P171" s="407">
        <f t="shared" si="37"/>
        <v>0</v>
      </c>
      <c r="Q171" s="407">
        <f t="shared" si="38"/>
        <v>0</v>
      </c>
    </row>
    <row r="172" spans="1:17" ht="20.25">
      <c r="A172" s="92">
        <v>37</v>
      </c>
      <c r="B172" s="92">
        <v>44120000</v>
      </c>
      <c r="C172" s="14" t="s">
        <v>109</v>
      </c>
      <c r="D172" s="136">
        <v>0</v>
      </c>
      <c r="E172" s="131">
        <v>0</v>
      </c>
      <c r="F172" s="135">
        <f t="shared" si="42"/>
        <v>0</v>
      </c>
      <c r="G172" s="132">
        <v>3</v>
      </c>
      <c r="H172" s="131">
        <v>428</v>
      </c>
      <c r="I172" s="14">
        <f t="shared" si="39"/>
        <v>1284</v>
      </c>
      <c r="J172" s="132">
        <v>3</v>
      </c>
      <c r="K172" s="131">
        <v>428</v>
      </c>
      <c r="L172" s="14">
        <f t="shared" si="40"/>
        <v>1284</v>
      </c>
      <c r="M172" s="15">
        <f t="shared" si="41"/>
        <v>0</v>
      </c>
      <c r="N172" s="16">
        <v>0</v>
      </c>
      <c r="O172" s="7">
        <f t="shared" si="36"/>
        <v>0</v>
      </c>
      <c r="P172" s="407">
        <f t="shared" si="37"/>
        <v>0</v>
      </c>
      <c r="Q172" s="407">
        <f t="shared" si="38"/>
        <v>0</v>
      </c>
    </row>
    <row r="173" spans="1:17" ht="20.25">
      <c r="A173" s="92">
        <v>38</v>
      </c>
      <c r="B173" s="92">
        <v>44120000</v>
      </c>
      <c r="C173" s="14" t="s">
        <v>110</v>
      </c>
      <c r="D173" s="136">
        <v>0</v>
      </c>
      <c r="E173" s="131">
        <v>0</v>
      </c>
      <c r="F173" s="135">
        <f t="shared" si="42"/>
        <v>0</v>
      </c>
      <c r="G173" s="132">
        <v>30</v>
      </c>
      <c r="H173" s="138">
        <v>43.87</v>
      </c>
      <c r="I173" s="14">
        <f t="shared" si="39"/>
        <v>1316.1</v>
      </c>
      <c r="J173" s="132">
        <v>30</v>
      </c>
      <c r="K173" s="131">
        <v>43.87</v>
      </c>
      <c r="L173" s="14">
        <f t="shared" si="40"/>
        <v>1316.1</v>
      </c>
      <c r="M173" s="15">
        <f t="shared" si="41"/>
        <v>0</v>
      </c>
      <c r="N173" s="16">
        <v>0</v>
      </c>
      <c r="O173" s="7">
        <f t="shared" si="36"/>
        <v>0</v>
      </c>
      <c r="P173" s="407">
        <f t="shared" si="37"/>
        <v>0</v>
      </c>
      <c r="Q173" s="407">
        <f t="shared" si="38"/>
        <v>0</v>
      </c>
    </row>
    <row r="174" spans="1:17" ht="20.25">
      <c r="A174" s="92">
        <v>38</v>
      </c>
      <c r="B174" s="92">
        <v>44120000</v>
      </c>
      <c r="C174" s="14" t="s">
        <v>110</v>
      </c>
      <c r="D174" s="136">
        <v>0</v>
      </c>
      <c r="E174" s="131">
        <v>0</v>
      </c>
      <c r="F174" s="135">
        <f t="shared" si="42"/>
        <v>0</v>
      </c>
      <c r="G174" s="132">
        <v>10</v>
      </c>
      <c r="H174" s="131">
        <v>51.36</v>
      </c>
      <c r="I174" s="14">
        <f t="shared" si="39"/>
        <v>513.6</v>
      </c>
      <c r="J174" s="132">
        <v>10</v>
      </c>
      <c r="K174" s="131">
        <v>51.36</v>
      </c>
      <c r="L174" s="14">
        <f t="shared" si="40"/>
        <v>513.6</v>
      </c>
      <c r="M174" s="15">
        <f t="shared" si="41"/>
        <v>0</v>
      </c>
      <c r="N174" s="16">
        <v>0</v>
      </c>
      <c r="O174" s="7">
        <f t="shared" si="36"/>
        <v>0</v>
      </c>
      <c r="P174" s="407">
        <f t="shared" si="37"/>
        <v>0</v>
      </c>
      <c r="Q174" s="407">
        <f t="shared" si="38"/>
        <v>0</v>
      </c>
    </row>
    <row r="175" spans="1:17" ht="20.25">
      <c r="A175" s="92">
        <v>39</v>
      </c>
      <c r="B175" s="92">
        <v>44120000</v>
      </c>
      <c r="C175" s="14" t="s">
        <v>111</v>
      </c>
      <c r="D175" s="136">
        <v>0</v>
      </c>
      <c r="E175" s="131">
        <v>0</v>
      </c>
      <c r="F175" s="135">
        <f t="shared" si="42"/>
        <v>0</v>
      </c>
      <c r="G175" s="132">
        <v>50</v>
      </c>
      <c r="H175" s="138">
        <v>36.38</v>
      </c>
      <c r="I175" s="14">
        <f t="shared" si="39"/>
        <v>1819.0000000000002</v>
      </c>
      <c r="J175" s="132">
        <v>50</v>
      </c>
      <c r="K175" s="131">
        <v>36.38</v>
      </c>
      <c r="L175" s="14">
        <f t="shared" si="40"/>
        <v>1819.0000000000002</v>
      </c>
      <c r="M175" s="15">
        <f t="shared" si="41"/>
        <v>0</v>
      </c>
      <c r="N175" s="16">
        <v>0</v>
      </c>
      <c r="O175" s="7">
        <f t="shared" si="36"/>
        <v>0</v>
      </c>
      <c r="P175" s="407">
        <f t="shared" si="37"/>
        <v>0</v>
      </c>
      <c r="Q175" s="407">
        <f t="shared" si="38"/>
        <v>0</v>
      </c>
    </row>
    <row r="176" spans="1:17" ht="20.25">
      <c r="A176" s="92">
        <v>39</v>
      </c>
      <c r="B176" s="92">
        <v>44120000</v>
      </c>
      <c r="C176" s="14" t="s">
        <v>111</v>
      </c>
      <c r="D176" s="136">
        <v>0</v>
      </c>
      <c r="E176" s="131">
        <v>0</v>
      </c>
      <c r="F176" s="135">
        <f t="shared" si="42"/>
        <v>0</v>
      </c>
      <c r="G176" s="132">
        <v>20</v>
      </c>
      <c r="H176" s="138">
        <v>38.52</v>
      </c>
      <c r="I176" s="14">
        <f t="shared" si="39"/>
        <v>770.4000000000001</v>
      </c>
      <c r="J176" s="132">
        <v>20</v>
      </c>
      <c r="K176" s="131">
        <v>38.52</v>
      </c>
      <c r="L176" s="14">
        <f t="shared" si="40"/>
        <v>770.4000000000001</v>
      </c>
      <c r="M176" s="15">
        <f t="shared" si="41"/>
        <v>0</v>
      </c>
      <c r="N176" s="16"/>
      <c r="O176" s="7">
        <f t="shared" si="36"/>
        <v>0</v>
      </c>
      <c r="P176" s="407">
        <f t="shared" si="37"/>
        <v>0</v>
      </c>
      <c r="Q176" s="407">
        <f t="shared" si="38"/>
        <v>0</v>
      </c>
    </row>
    <row r="177" spans="1:17" ht="20.25">
      <c r="A177" s="92">
        <v>40</v>
      </c>
      <c r="B177" s="92">
        <v>44120000</v>
      </c>
      <c r="C177" s="14" t="s">
        <v>112</v>
      </c>
      <c r="D177" s="136">
        <v>0</v>
      </c>
      <c r="E177" s="131">
        <v>0</v>
      </c>
      <c r="F177" s="135">
        <f t="shared" si="42"/>
        <v>0</v>
      </c>
      <c r="G177" s="132">
        <v>32</v>
      </c>
      <c r="H177" s="138">
        <v>23.54</v>
      </c>
      <c r="I177" s="14">
        <f t="shared" si="39"/>
        <v>753.28</v>
      </c>
      <c r="J177" s="132">
        <v>32</v>
      </c>
      <c r="K177" s="131">
        <v>23.54</v>
      </c>
      <c r="L177" s="14">
        <f t="shared" si="40"/>
        <v>753.28</v>
      </c>
      <c r="M177" s="15">
        <f t="shared" si="41"/>
        <v>0</v>
      </c>
      <c r="N177" s="16">
        <v>0</v>
      </c>
      <c r="O177" s="7">
        <f t="shared" si="36"/>
        <v>0</v>
      </c>
      <c r="P177" s="407">
        <f t="shared" si="37"/>
        <v>0</v>
      </c>
      <c r="Q177" s="407">
        <f t="shared" si="38"/>
        <v>0</v>
      </c>
    </row>
    <row r="178" spans="1:17" ht="20.25">
      <c r="A178" s="92">
        <v>40</v>
      </c>
      <c r="B178" s="92">
        <v>44120000</v>
      </c>
      <c r="C178" s="14" t="s">
        <v>112</v>
      </c>
      <c r="D178" s="136">
        <v>0</v>
      </c>
      <c r="E178" s="131">
        <v>0</v>
      </c>
      <c r="F178" s="135">
        <f t="shared" si="42"/>
        <v>0</v>
      </c>
      <c r="G178" s="132">
        <v>20</v>
      </c>
      <c r="H178" s="138">
        <v>26.75</v>
      </c>
      <c r="I178" s="14">
        <f t="shared" si="39"/>
        <v>535</v>
      </c>
      <c r="J178" s="132">
        <v>20</v>
      </c>
      <c r="K178" s="131">
        <v>26.75</v>
      </c>
      <c r="L178" s="14">
        <f t="shared" si="40"/>
        <v>535</v>
      </c>
      <c r="M178" s="15">
        <f t="shared" si="41"/>
        <v>0</v>
      </c>
      <c r="N178" s="16">
        <v>0</v>
      </c>
      <c r="O178" s="7">
        <f t="shared" si="36"/>
        <v>0</v>
      </c>
      <c r="P178" s="407">
        <f t="shared" si="37"/>
        <v>0</v>
      </c>
      <c r="Q178" s="407">
        <f t="shared" si="38"/>
        <v>0</v>
      </c>
    </row>
    <row r="179" spans="1:17" ht="20.25">
      <c r="A179" s="92">
        <v>41</v>
      </c>
      <c r="B179" s="92">
        <v>44120000</v>
      </c>
      <c r="C179" s="14" t="s">
        <v>113</v>
      </c>
      <c r="D179" s="132">
        <v>0</v>
      </c>
      <c r="E179" s="131">
        <v>0</v>
      </c>
      <c r="F179" s="135">
        <f t="shared" si="42"/>
        <v>0</v>
      </c>
      <c r="G179" s="132">
        <v>124</v>
      </c>
      <c r="H179" s="138">
        <v>10.7</v>
      </c>
      <c r="I179" s="14">
        <f t="shared" si="39"/>
        <v>1326.8</v>
      </c>
      <c r="J179" s="132">
        <v>124</v>
      </c>
      <c r="K179" s="131">
        <v>10.7</v>
      </c>
      <c r="L179" s="14">
        <f t="shared" si="40"/>
        <v>1326.8</v>
      </c>
      <c r="M179" s="15">
        <f t="shared" si="41"/>
        <v>0</v>
      </c>
      <c r="N179" s="16">
        <v>0</v>
      </c>
      <c r="O179" s="7">
        <f t="shared" si="36"/>
        <v>0</v>
      </c>
      <c r="P179" s="407">
        <f t="shared" si="37"/>
        <v>0</v>
      </c>
      <c r="Q179" s="407">
        <f t="shared" si="38"/>
        <v>0</v>
      </c>
    </row>
    <row r="180" spans="1:17" ht="20.25">
      <c r="A180" s="92">
        <v>41</v>
      </c>
      <c r="B180" s="92">
        <v>44120000</v>
      </c>
      <c r="C180" s="14" t="s">
        <v>113</v>
      </c>
      <c r="D180" s="132">
        <v>0</v>
      </c>
      <c r="E180" s="131">
        <v>0</v>
      </c>
      <c r="F180" s="135">
        <f t="shared" si="42"/>
        <v>0</v>
      </c>
      <c r="G180" s="132">
        <v>120</v>
      </c>
      <c r="H180" s="138">
        <v>12.84</v>
      </c>
      <c r="I180" s="14">
        <f t="shared" si="39"/>
        <v>1540.8</v>
      </c>
      <c r="J180" s="132">
        <v>109</v>
      </c>
      <c r="K180" s="131">
        <v>12.84</v>
      </c>
      <c r="L180" s="14">
        <f t="shared" si="40"/>
        <v>1399.56</v>
      </c>
      <c r="M180" s="15">
        <f t="shared" si="41"/>
        <v>11</v>
      </c>
      <c r="N180" s="16">
        <v>12.84</v>
      </c>
      <c r="O180" s="7">
        <f t="shared" si="36"/>
        <v>141.24</v>
      </c>
      <c r="P180" s="407">
        <f t="shared" si="37"/>
        <v>141.24</v>
      </c>
      <c r="Q180" s="407">
        <f t="shared" si="38"/>
        <v>0</v>
      </c>
    </row>
    <row r="181" spans="1:17" ht="20.25">
      <c r="A181" s="92">
        <v>42</v>
      </c>
      <c r="B181" s="92">
        <v>44120000</v>
      </c>
      <c r="C181" s="14" t="s">
        <v>114</v>
      </c>
      <c r="D181" s="132">
        <v>10</v>
      </c>
      <c r="E181" s="131">
        <v>155.15</v>
      </c>
      <c r="F181" s="135">
        <f t="shared" si="42"/>
        <v>1551.5</v>
      </c>
      <c r="G181" s="132">
        <v>0</v>
      </c>
      <c r="H181" s="138">
        <v>0</v>
      </c>
      <c r="I181" s="14">
        <f t="shared" si="39"/>
        <v>0</v>
      </c>
      <c r="J181" s="132">
        <v>10</v>
      </c>
      <c r="K181" s="131">
        <v>155.15</v>
      </c>
      <c r="L181" s="14">
        <f t="shared" si="40"/>
        <v>1551.5</v>
      </c>
      <c r="M181" s="15">
        <f t="shared" si="41"/>
        <v>0</v>
      </c>
      <c r="N181" s="16">
        <v>0</v>
      </c>
      <c r="O181" s="7">
        <f t="shared" si="36"/>
        <v>0</v>
      </c>
      <c r="P181" s="407">
        <f t="shared" si="37"/>
        <v>0</v>
      </c>
      <c r="Q181" s="407">
        <f t="shared" si="38"/>
        <v>0</v>
      </c>
    </row>
    <row r="182" spans="1:17" ht="20.25">
      <c r="A182" s="92">
        <v>43</v>
      </c>
      <c r="B182" s="92">
        <v>44120000</v>
      </c>
      <c r="C182" s="14" t="s">
        <v>115</v>
      </c>
      <c r="D182" s="132">
        <v>1</v>
      </c>
      <c r="E182" s="131">
        <v>1230.5</v>
      </c>
      <c r="F182" s="135">
        <f t="shared" si="42"/>
        <v>1230.5</v>
      </c>
      <c r="G182" s="132">
        <v>0</v>
      </c>
      <c r="H182" s="138">
        <v>0</v>
      </c>
      <c r="I182" s="14">
        <f t="shared" si="39"/>
        <v>0</v>
      </c>
      <c r="J182" s="132">
        <v>1</v>
      </c>
      <c r="K182" s="131">
        <v>1230.5</v>
      </c>
      <c r="L182" s="14">
        <f t="shared" si="40"/>
        <v>1230.5</v>
      </c>
      <c r="M182" s="15">
        <f t="shared" si="41"/>
        <v>0</v>
      </c>
      <c r="N182" s="16">
        <v>0</v>
      </c>
      <c r="O182" s="7">
        <f t="shared" si="36"/>
        <v>0</v>
      </c>
      <c r="P182" s="407">
        <f t="shared" si="37"/>
        <v>0</v>
      </c>
      <c r="Q182" s="407">
        <f t="shared" si="38"/>
        <v>0</v>
      </c>
    </row>
    <row r="183" spans="1:17" ht="20.25">
      <c r="A183" s="92">
        <v>44</v>
      </c>
      <c r="B183" s="92">
        <v>44120000</v>
      </c>
      <c r="C183" s="14" t="s">
        <v>116</v>
      </c>
      <c r="D183" s="132">
        <v>9</v>
      </c>
      <c r="E183" s="131">
        <v>235.4</v>
      </c>
      <c r="F183" s="135">
        <f t="shared" si="42"/>
        <v>2118.6</v>
      </c>
      <c r="G183" s="132">
        <v>0</v>
      </c>
      <c r="H183" s="138">
        <v>0</v>
      </c>
      <c r="I183" s="14">
        <f t="shared" si="39"/>
        <v>0</v>
      </c>
      <c r="J183" s="132">
        <v>9</v>
      </c>
      <c r="K183" s="131">
        <v>235.4</v>
      </c>
      <c r="L183" s="14">
        <f t="shared" si="40"/>
        <v>2118.6</v>
      </c>
      <c r="M183" s="15">
        <f t="shared" si="41"/>
        <v>0</v>
      </c>
      <c r="N183" s="16">
        <v>0</v>
      </c>
      <c r="O183" s="7">
        <f t="shared" si="36"/>
        <v>0</v>
      </c>
      <c r="P183" s="407">
        <f t="shared" si="37"/>
        <v>0</v>
      </c>
      <c r="Q183" s="407">
        <f t="shared" si="38"/>
        <v>0</v>
      </c>
    </row>
    <row r="184" spans="1:17" ht="20.25">
      <c r="A184" s="92">
        <v>44</v>
      </c>
      <c r="B184" s="92">
        <v>44120000</v>
      </c>
      <c r="C184" s="14" t="s">
        <v>116</v>
      </c>
      <c r="D184" s="136">
        <v>0</v>
      </c>
      <c r="E184" s="131">
        <v>0</v>
      </c>
      <c r="F184" s="135">
        <f t="shared" si="42"/>
        <v>0</v>
      </c>
      <c r="G184" s="132">
        <v>10</v>
      </c>
      <c r="H184" s="138">
        <v>256.8</v>
      </c>
      <c r="I184" s="14">
        <f t="shared" si="39"/>
        <v>2568</v>
      </c>
      <c r="J184" s="132">
        <v>10</v>
      </c>
      <c r="K184" s="131">
        <v>256.8</v>
      </c>
      <c r="L184" s="14">
        <f t="shared" si="40"/>
        <v>2568</v>
      </c>
      <c r="M184" s="15">
        <f t="shared" si="41"/>
        <v>0</v>
      </c>
      <c r="N184" s="16">
        <v>0</v>
      </c>
      <c r="O184" s="7">
        <f t="shared" si="36"/>
        <v>0</v>
      </c>
      <c r="P184" s="407">
        <f t="shared" si="37"/>
        <v>0</v>
      </c>
      <c r="Q184" s="407">
        <f t="shared" si="38"/>
        <v>0</v>
      </c>
    </row>
    <row r="185" spans="1:17" ht="20.25">
      <c r="A185" s="92">
        <v>45</v>
      </c>
      <c r="B185" s="92">
        <v>44120000</v>
      </c>
      <c r="C185" s="14" t="s">
        <v>117</v>
      </c>
      <c r="D185" s="132">
        <v>5</v>
      </c>
      <c r="E185" s="131">
        <v>438.7</v>
      </c>
      <c r="F185" s="135">
        <f t="shared" si="42"/>
        <v>2193.5</v>
      </c>
      <c r="G185" s="132">
        <v>0</v>
      </c>
      <c r="H185" s="138">
        <v>0</v>
      </c>
      <c r="I185" s="14">
        <f t="shared" si="39"/>
        <v>0</v>
      </c>
      <c r="J185" s="132">
        <v>5</v>
      </c>
      <c r="K185" s="131">
        <v>438.7</v>
      </c>
      <c r="L185" s="14">
        <f t="shared" si="40"/>
        <v>2193.5</v>
      </c>
      <c r="M185" s="15">
        <f t="shared" si="41"/>
        <v>0</v>
      </c>
      <c r="N185" s="16">
        <v>0</v>
      </c>
      <c r="O185" s="7">
        <f t="shared" si="36"/>
        <v>0</v>
      </c>
      <c r="P185" s="407">
        <f t="shared" si="37"/>
        <v>0</v>
      </c>
      <c r="Q185" s="407">
        <f t="shared" si="38"/>
        <v>0</v>
      </c>
    </row>
    <row r="186" spans="1:17" ht="20.25">
      <c r="A186" s="92">
        <v>46</v>
      </c>
      <c r="B186" s="92">
        <v>44120000</v>
      </c>
      <c r="C186" s="14" t="s">
        <v>118</v>
      </c>
      <c r="D186" s="132">
        <v>0</v>
      </c>
      <c r="E186" s="131">
        <v>0</v>
      </c>
      <c r="F186" s="135">
        <f t="shared" si="42"/>
        <v>0</v>
      </c>
      <c r="G186" s="132">
        <v>5</v>
      </c>
      <c r="H186" s="131">
        <v>535</v>
      </c>
      <c r="I186" s="14">
        <f t="shared" si="39"/>
        <v>2675</v>
      </c>
      <c r="J186" s="132">
        <v>3</v>
      </c>
      <c r="K186" s="131">
        <v>535</v>
      </c>
      <c r="L186" s="14">
        <f t="shared" si="40"/>
        <v>1605</v>
      </c>
      <c r="M186" s="15">
        <f t="shared" si="41"/>
        <v>2</v>
      </c>
      <c r="N186" s="16">
        <v>535</v>
      </c>
      <c r="O186" s="7">
        <f t="shared" si="36"/>
        <v>1070</v>
      </c>
      <c r="P186" s="407">
        <f t="shared" si="37"/>
        <v>1070</v>
      </c>
      <c r="Q186" s="407">
        <f t="shared" si="38"/>
        <v>0</v>
      </c>
    </row>
    <row r="187" spans="1:17" ht="20.25">
      <c r="A187" s="92">
        <v>47</v>
      </c>
      <c r="B187" s="92">
        <v>44120000</v>
      </c>
      <c r="C187" s="14" t="s">
        <v>119</v>
      </c>
      <c r="D187" s="132">
        <v>47</v>
      </c>
      <c r="E187" s="131">
        <v>37.45</v>
      </c>
      <c r="F187" s="135">
        <f t="shared" si="42"/>
        <v>1760.15</v>
      </c>
      <c r="G187" s="132">
        <v>100</v>
      </c>
      <c r="H187" s="138">
        <v>37.45</v>
      </c>
      <c r="I187" s="14">
        <f t="shared" si="39"/>
        <v>3745.0000000000005</v>
      </c>
      <c r="J187" s="132">
        <v>135</v>
      </c>
      <c r="K187" s="131">
        <v>37.45</v>
      </c>
      <c r="L187" s="14">
        <f t="shared" si="40"/>
        <v>5055.75</v>
      </c>
      <c r="M187" s="15">
        <f t="shared" si="41"/>
        <v>12</v>
      </c>
      <c r="N187" s="16">
        <v>37.45</v>
      </c>
      <c r="O187" s="7">
        <f t="shared" si="36"/>
        <v>449.40000000000003</v>
      </c>
      <c r="P187" s="407">
        <f t="shared" si="37"/>
        <v>449.40000000000055</v>
      </c>
      <c r="Q187" s="407">
        <f t="shared" si="38"/>
        <v>-5.115907697472721E-13</v>
      </c>
    </row>
    <row r="188" spans="1:17" ht="20.25">
      <c r="A188" s="92">
        <v>48</v>
      </c>
      <c r="B188" s="92">
        <v>44120000</v>
      </c>
      <c r="C188" s="14" t="s">
        <v>120</v>
      </c>
      <c r="D188" s="132">
        <v>12</v>
      </c>
      <c r="E188" s="131">
        <v>22</v>
      </c>
      <c r="F188" s="135">
        <f t="shared" si="42"/>
        <v>264</v>
      </c>
      <c r="G188" s="132">
        <v>0</v>
      </c>
      <c r="H188" s="138">
        <v>0</v>
      </c>
      <c r="I188" s="14">
        <f t="shared" si="39"/>
        <v>0</v>
      </c>
      <c r="J188" s="132">
        <v>2</v>
      </c>
      <c r="K188" s="131">
        <v>22</v>
      </c>
      <c r="L188" s="14">
        <f t="shared" si="40"/>
        <v>44</v>
      </c>
      <c r="M188" s="15">
        <f t="shared" si="41"/>
        <v>10</v>
      </c>
      <c r="N188" s="16">
        <v>22</v>
      </c>
      <c r="O188" s="7">
        <f t="shared" si="36"/>
        <v>220</v>
      </c>
      <c r="P188" s="407">
        <f t="shared" si="37"/>
        <v>220</v>
      </c>
      <c r="Q188" s="407">
        <f t="shared" si="38"/>
        <v>0</v>
      </c>
    </row>
    <row r="189" spans="1:17" ht="20.25">
      <c r="A189" s="92">
        <v>49</v>
      </c>
      <c r="B189" s="92">
        <v>44120000</v>
      </c>
      <c r="C189" s="14" t="s">
        <v>121</v>
      </c>
      <c r="D189" s="132">
        <v>6</v>
      </c>
      <c r="E189" s="131">
        <v>24.61</v>
      </c>
      <c r="F189" s="135">
        <f t="shared" si="42"/>
        <v>147.66</v>
      </c>
      <c r="G189" s="132">
        <v>10</v>
      </c>
      <c r="H189" s="138">
        <v>24.61</v>
      </c>
      <c r="I189" s="14">
        <f t="shared" si="39"/>
        <v>246.1</v>
      </c>
      <c r="J189" s="132">
        <v>14</v>
      </c>
      <c r="K189" s="131">
        <v>24.61</v>
      </c>
      <c r="L189" s="14">
        <f t="shared" si="40"/>
        <v>344.53999999999996</v>
      </c>
      <c r="M189" s="15">
        <f t="shared" si="41"/>
        <v>2</v>
      </c>
      <c r="N189" s="16">
        <v>24.61</v>
      </c>
      <c r="O189" s="7">
        <f aca="true" t="shared" si="43" ref="O189:O252">M189*N189</f>
        <v>49.22</v>
      </c>
      <c r="P189" s="407">
        <f t="shared" si="37"/>
        <v>49.22000000000003</v>
      </c>
      <c r="Q189" s="407">
        <f t="shared" si="38"/>
        <v>0</v>
      </c>
    </row>
    <row r="190" spans="1:17" ht="20.25">
      <c r="A190" s="92">
        <v>50</v>
      </c>
      <c r="B190" s="92">
        <v>44120000</v>
      </c>
      <c r="C190" s="14" t="s">
        <v>122</v>
      </c>
      <c r="D190" s="132">
        <v>18</v>
      </c>
      <c r="E190" s="131">
        <v>27.82</v>
      </c>
      <c r="F190" s="135">
        <f t="shared" si="42"/>
        <v>500.76</v>
      </c>
      <c r="G190" s="132">
        <v>0</v>
      </c>
      <c r="H190" s="138">
        <v>0</v>
      </c>
      <c r="I190" s="14">
        <f t="shared" si="39"/>
        <v>0</v>
      </c>
      <c r="J190" s="132">
        <v>15</v>
      </c>
      <c r="K190" s="131">
        <v>27.82</v>
      </c>
      <c r="L190" s="14">
        <f t="shared" si="40"/>
        <v>417.3</v>
      </c>
      <c r="M190" s="15">
        <f t="shared" si="41"/>
        <v>3</v>
      </c>
      <c r="N190" s="16">
        <v>27.82</v>
      </c>
      <c r="O190" s="7">
        <f t="shared" si="43"/>
        <v>83.46000000000001</v>
      </c>
      <c r="P190" s="407">
        <f t="shared" si="37"/>
        <v>83.45999999999998</v>
      </c>
      <c r="Q190" s="407">
        <f t="shared" si="38"/>
        <v>0</v>
      </c>
    </row>
    <row r="191" spans="1:17" ht="20.25">
      <c r="A191" s="92">
        <v>51</v>
      </c>
      <c r="B191" s="92">
        <v>44120000</v>
      </c>
      <c r="C191" s="14" t="s">
        <v>123</v>
      </c>
      <c r="D191" s="132">
        <v>28</v>
      </c>
      <c r="E191" s="131">
        <v>26.75</v>
      </c>
      <c r="F191" s="135">
        <f t="shared" si="42"/>
        <v>749</v>
      </c>
      <c r="G191" s="132">
        <v>60</v>
      </c>
      <c r="H191" s="138">
        <v>26.75</v>
      </c>
      <c r="I191" s="14">
        <f t="shared" si="39"/>
        <v>1605</v>
      </c>
      <c r="J191" s="132">
        <v>88</v>
      </c>
      <c r="K191" s="131">
        <v>26.75</v>
      </c>
      <c r="L191" s="14">
        <f t="shared" si="40"/>
        <v>2354</v>
      </c>
      <c r="M191" s="15">
        <f t="shared" si="41"/>
        <v>0</v>
      </c>
      <c r="N191" s="16">
        <v>0</v>
      </c>
      <c r="O191" s="7">
        <f t="shared" si="43"/>
        <v>0</v>
      </c>
      <c r="P191" s="407">
        <f t="shared" si="37"/>
        <v>0</v>
      </c>
      <c r="Q191" s="407">
        <f t="shared" si="38"/>
        <v>0</v>
      </c>
    </row>
    <row r="192" spans="1:17" ht="20.25">
      <c r="A192" s="92">
        <v>51</v>
      </c>
      <c r="B192" s="92">
        <v>44120000</v>
      </c>
      <c r="C192" s="14" t="s">
        <v>123</v>
      </c>
      <c r="D192" s="132">
        <v>0</v>
      </c>
      <c r="E192" s="131">
        <v>0</v>
      </c>
      <c r="F192" s="135">
        <f t="shared" si="42"/>
        <v>0</v>
      </c>
      <c r="G192" s="132">
        <v>30</v>
      </c>
      <c r="H192" s="138">
        <v>29.96</v>
      </c>
      <c r="I192" s="14">
        <f t="shared" si="39"/>
        <v>898.8000000000001</v>
      </c>
      <c r="J192" s="132">
        <v>21</v>
      </c>
      <c r="K192" s="131">
        <v>29.96</v>
      </c>
      <c r="L192" s="14">
        <f t="shared" si="40"/>
        <v>629.16</v>
      </c>
      <c r="M192" s="15">
        <f t="shared" si="41"/>
        <v>9</v>
      </c>
      <c r="N192" s="16">
        <v>29.96</v>
      </c>
      <c r="O192" s="7">
        <f t="shared" si="43"/>
        <v>269.64</v>
      </c>
      <c r="P192" s="407">
        <f t="shared" si="37"/>
        <v>269.6400000000001</v>
      </c>
      <c r="Q192" s="407">
        <f t="shared" si="38"/>
        <v>0</v>
      </c>
    </row>
    <row r="193" spans="1:17" ht="20.25">
      <c r="A193" s="92">
        <v>52</v>
      </c>
      <c r="B193" s="92">
        <v>44120000</v>
      </c>
      <c r="C193" s="14" t="s">
        <v>124</v>
      </c>
      <c r="D193" s="132">
        <v>32</v>
      </c>
      <c r="E193" s="131">
        <v>74.9</v>
      </c>
      <c r="F193" s="135">
        <f t="shared" si="42"/>
        <v>2396.8</v>
      </c>
      <c r="G193" s="132">
        <v>0</v>
      </c>
      <c r="H193" s="138">
        <v>0</v>
      </c>
      <c r="I193" s="14">
        <f t="shared" si="39"/>
        <v>0</v>
      </c>
      <c r="J193" s="132">
        <v>32</v>
      </c>
      <c r="K193" s="131">
        <v>74.9</v>
      </c>
      <c r="L193" s="14">
        <f t="shared" si="40"/>
        <v>2396.8</v>
      </c>
      <c r="M193" s="15">
        <f t="shared" si="41"/>
        <v>0</v>
      </c>
      <c r="N193" s="16">
        <v>0</v>
      </c>
      <c r="O193" s="7">
        <f t="shared" si="43"/>
        <v>0</v>
      </c>
      <c r="P193" s="407">
        <f t="shared" si="37"/>
        <v>0</v>
      </c>
      <c r="Q193" s="407">
        <f t="shared" si="38"/>
        <v>0</v>
      </c>
    </row>
    <row r="194" spans="1:17" ht="20.25">
      <c r="A194" s="92">
        <v>52</v>
      </c>
      <c r="B194" s="92">
        <v>44120000</v>
      </c>
      <c r="C194" s="14" t="s">
        <v>124</v>
      </c>
      <c r="D194" s="132">
        <v>0</v>
      </c>
      <c r="E194" s="131">
        <v>0</v>
      </c>
      <c r="F194" s="135">
        <f t="shared" si="42"/>
        <v>0</v>
      </c>
      <c r="G194" s="132">
        <v>24</v>
      </c>
      <c r="H194" s="138">
        <v>77.04</v>
      </c>
      <c r="I194" s="14">
        <f t="shared" si="39"/>
        <v>1848.96</v>
      </c>
      <c r="J194" s="132">
        <v>3</v>
      </c>
      <c r="K194" s="131">
        <v>77.04</v>
      </c>
      <c r="L194" s="14">
        <f t="shared" si="40"/>
        <v>231.12</v>
      </c>
      <c r="M194" s="15">
        <f t="shared" si="41"/>
        <v>21</v>
      </c>
      <c r="N194" s="16">
        <v>77.04</v>
      </c>
      <c r="O194" s="7">
        <f t="shared" si="43"/>
        <v>1617.8400000000001</v>
      </c>
      <c r="P194" s="407">
        <f t="shared" si="37"/>
        <v>1617.8400000000001</v>
      </c>
      <c r="Q194" s="407">
        <f t="shared" si="38"/>
        <v>0</v>
      </c>
    </row>
    <row r="195" spans="1:17" ht="20.25">
      <c r="A195" s="92">
        <v>53</v>
      </c>
      <c r="B195" s="92">
        <v>44120000</v>
      </c>
      <c r="C195" s="14" t="s">
        <v>125</v>
      </c>
      <c r="D195" s="132">
        <v>8</v>
      </c>
      <c r="E195" s="131">
        <v>144.45</v>
      </c>
      <c r="F195" s="135">
        <f t="shared" si="42"/>
        <v>1155.6</v>
      </c>
      <c r="G195" s="132">
        <v>0</v>
      </c>
      <c r="H195" s="138">
        <v>0</v>
      </c>
      <c r="I195" s="14">
        <f t="shared" si="39"/>
        <v>0</v>
      </c>
      <c r="J195" s="132">
        <v>8</v>
      </c>
      <c r="K195" s="131">
        <v>144.45</v>
      </c>
      <c r="L195" s="14">
        <f t="shared" si="40"/>
        <v>1155.6</v>
      </c>
      <c r="M195" s="15">
        <f t="shared" si="41"/>
        <v>0</v>
      </c>
      <c r="N195" s="16">
        <v>0</v>
      </c>
      <c r="O195" s="7">
        <f t="shared" si="43"/>
        <v>0</v>
      </c>
      <c r="P195" s="407">
        <f t="shared" si="37"/>
        <v>0</v>
      </c>
      <c r="Q195" s="407">
        <f t="shared" si="38"/>
        <v>0</v>
      </c>
    </row>
    <row r="196" spans="1:17" ht="20.25">
      <c r="A196" s="92">
        <v>53</v>
      </c>
      <c r="B196" s="92">
        <v>44120000</v>
      </c>
      <c r="C196" s="14" t="s">
        <v>125</v>
      </c>
      <c r="D196" s="132">
        <v>0</v>
      </c>
      <c r="E196" s="131">
        <v>0</v>
      </c>
      <c r="F196" s="135">
        <f t="shared" si="42"/>
        <v>0</v>
      </c>
      <c r="G196" s="132">
        <v>5</v>
      </c>
      <c r="H196" s="138">
        <v>149.8</v>
      </c>
      <c r="I196" s="14">
        <f t="shared" si="39"/>
        <v>749</v>
      </c>
      <c r="J196" s="132">
        <v>3</v>
      </c>
      <c r="K196" s="131">
        <v>149.8</v>
      </c>
      <c r="L196" s="14">
        <f t="shared" si="40"/>
        <v>449.40000000000003</v>
      </c>
      <c r="M196" s="15">
        <f t="shared" si="41"/>
        <v>2</v>
      </c>
      <c r="N196" s="16">
        <v>149.8</v>
      </c>
      <c r="O196" s="7">
        <f t="shared" si="43"/>
        <v>299.6</v>
      </c>
      <c r="P196" s="407">
        <f t="shared" si="37"/>
        <v>299.59999999999997</v>
      </c>
      <c r="Q196" s="407">
        <f t="shared" si="38"/>
        <v>0</v>
      </c>
    </row>
    <row r="197" spans="1:17" ht="20.25">
      <c r="A197" s="92">
        <v>54</v>
      </c>
      <c r="B197" s="92">
        <v>44120000</v>
      </c>
      <c r="C197" s="14" t="s">
        <v>126</v>
      </c>
      <c r="D197" s="132">
        <v>5</v>
      </c>
      <c r="E197" s="131">
        <v>110.21</v>
      </c>
      <c r="F197" s="135">
        <f t="shared" si="42"/>
        <v>551.05</v>
      </c>
      <c r="G197" s="132">
        <v>0</v>
      </c>
      <c r="H197" s="138">
        <v>0</v>
      </c>
      <c r="I197" s="14">
        <f t="shared" si="39"/>
        <v>0</v>
      </c>
      <c r="J197" s="132">
        <v>5</v>
      </c>
      <c r="K197" s="131">
        <v>110.21</v>
      </c>
      <c r="L197" s="14">
        <f t="shared" si="40"/>
        <v>551.05</v>
      </c>
      <c r="M197" s="15">
        <f t="shared" si="41"/>
        <v>0</v>
      </c>
      <c r="N197" s="16">
        <v>0</v>
      </c>
      <c r="O197" s="7">
        <f t="shared" si="43"/>
        <v>0</v>
      </c>
      <c r="P197" s="407">
        <f t="shared" si="37"/>
        <v>0</v>
      </c>
      <c r="Q197" s="407">
        <f t="shared" si="38"/>
        <v>0</v>
      </c>
    </row>
    <row r="198" spans="1:17" ht="20.25">
      <c r="A198" s="92">
        <v>54</v>
      </c>
      <c r="B198" s="92">
        <v>44120000</v>
      </c>
      <c r="C198" s="14" t="s">
        <v>126</v>
      </c>
      <c r="D198" s="132">
        <v>5</v>
      </c>
      <c r="E198" s="131">
        <v>112.35</v>
      </c>
      <c r="F198" s="135">
        <f t="shared" si="42"/>
        <v>561.75</v>
      </c>
      <c r="G198" s="132">
        <v>0</v>
      </c>
      <c r="H198" s="138">
        <v>0</v>
      </c>
      <c r="I198" s="14">
        <f t="shared" si="39"/>
        <v>0</v>
      </c>
      <c r="J198" s="132">
        <v>0</v>
      </c>
      <c r="K198" s="131">
        <v>0</v>
      </c>
      <c r="L198" s="14">
        <f t="shared" si="40"/>
        <v>0</v>
      </c>
      <c r="M198" s="15">
        <f t="shared" si="41"/>
        <v>5</v>
      </c>
      <c r="N198" s="16">
        <v>112.35</v>
      </c>
      <c r="O198" s="7">
        <f t="shared" si="43"/>
        <v>561.75</v>
      </c>
      <c r="P198" s="407">
        <f t="shared" si="37"/>
        <v>561.75</v>
      </c>
      <c r="Q198" s="407">
        <f t="shared" si="38"/>
        <v>0</v>
      </c>
    </row>
    <row r="199" spans="1:17" ht="20.25">
      <c r="A199" s="92">
        <v>55</v>
      </c>
      <c r="B199" s="92">
        <v>44120000</v>
      </c>
      <c r="C199" s="14" t="s">
        <v>127</v>
      </c>
      <c r="D199" s="132">
        <v>4</v>
      </c>
      <c r="E199" s="131">
        <v>26.75</v>
      </c>
      <c r="F199" s="135">
        <f t="shared" si="42"/>
        <v>107</v>
      </c>
      <c r="G199" s="132">
        <v>0</v>
      </c>
      <c r="H199" s="138">
        <v>0</v>
      </c>
      <c r="I199" s="14">
        <f t="shared" si="39"/>
        <v>0</v>
      </c>
      <c r="J199" s="132">
        <v>0</v>
      </c>
      <c r="K199" s="131">
        <v>0</v>
      </c>
      <c r="L199" s="14">
        <f t="shared" si="40"/>
        <v>0</v>
      </c>
      <c r="M199" s="15">
        <f>D199+G199-J199</f>
        <v>4</v>
      </c>
      <c r="N199" s="16"/>
      <c r="O199" s="7">
        <f t="shared" si="43"/>
        <v>0</v>
      </c>
      <c r="P199" s="407">
        <f t="shared" si="37"/>
        <v>107</v>
      </c>
      <c r="Q199" s="407">
        <f t="shared" si="38"/>
        <v>-107</v>
      </c>
    </row>
    <row r="200" spans="1:17" ht="20.25">
      <c r="A200" s="92">
        <v>55</v>
      </c>
      <c r="B200" s="92">
        <v>44120000</v>
      </c>
      <c r="C200" s="14" t="s">
        <v>127</v>
      </c>
      <c r="D200" s="132">
        <v>5</v>
      </c>
      <c r="E200" s="131">
        <v>29.96</v>
      </c>
      <c r="F200" s="135">
        <f t="shared" si="42"/>
        <v>149.8</v>
      </c>
      <c r="G200" s="132">
        <v>0</v>
      </c>
      <c r="H200" s="138">
        <v>0</v>
      </c>
      <c r="I200" s="14">
        <f t="shared" si="39"/>
        <v>0</v>
      </c>
      <c r="J200" s="132">
        <v>0</v>
      </c>
      <c r="K200" s="131">
        <v>0</v>
      </c>
      <c r="L200" s="14">
        <f t="shared" si="40"/>
        <v>0</v>
      </c>
      <c r="M200" s="15">
        <f t="shared" si="41"/>
        <v>5</v>
      </c>
      <c r="N200" s="16"/>
      <c r="O200" s="7">
        <f t="shared" si="43"/>
        <v>0</v>
      </c>
      <c r="P200" s="407">
        <f aca="true" t="shared" si="44" ref="P200:P263">(D200*E200)+(G200*H200)-(J200*K200)</f>
        <v>149.8</v>
      </c>
      <c r="Q200" s="407">
        <f aca="true" t="shared" si="45" ref="Q200:Q263">O200-P200</f>
        <v>-149.8</v>
      </c>
    </row>
    <row r="201" spans="1:17" ht="20.25">
      <c r="A201" s="92">
        <v>56</v>
      </c>
      <c r="B201" s="92">
        <v>44120000</v>
      </c>
      <c r="C201" s="14" t="s">
        <v>128</v>
      </c>
      <c r="D201" s="132">
        <v>2</v>
      </c>
      <c r="E201" s="131">
        <v>26.75</v>
      </c>
      <c r="F201" s="135">
        <f t="shared" si="42"/>
        <v>53.5</v>
      </c>
      <c r="G201" s="132">
        <v>0</v>
      </c>
      <c r="H201" s="138">
        <v>0</v>
      </c>
      <c r="I201" s="14">
        <f t="shared" si="39"/>
        <v>0</v>
      </c>
      <c r="J201" s="132">
        <v>1</v>
      </c>
      <c r="K201" s="131">
        <v>26.75</v>
      </c>
      <c r="L201" s="14">
        <f t="shared" si="40"/>
        <v>26.75</v>
      </c>
      <c r="M201" s="15">
        <f t="shared" si="41"/>
        <v>1</v>
      </c>
      <c r="N201" s="16">
        <v>26.75</v>
      </c>
      <c r="O201" s="7">
        <f t="shared" si="43"/>
        <v>26.75</v>
      </c>
      <c r="P201" s="407">
        <f t="shared" si="44"/>
        <v>26.75</v>
      </c>
      <c r="Q201" s="407">
        <f t="shared" si="45"/>
        <v>0</v>
      </c>
    </row>
    <row r="202" spans="1:17" ht="20.25">
      <c r="A202" s="92">
        <v>56</v>
      </c>
      <c r="B202" s="92">
        <v>44120000</v>
      </c>
      <c r="C202" s="14" t="s">
        <v>128</v>
      </c>
      <c r="D202" s="132">
        <v>5</v>
      </c>
      <c r="E202" s="131">
        <v>29.96</v>
      </c>
      <c r="F202" s="135">
        <f t="shared" si="42"/>
        <v>149.8</v>
      </c>
      <c r="G202" s="132">
        <v>0</v>
      </c>
      <c r="H202" s="138">
        <v>0</v>
      </c>
      <c r="I202" s="14">
        <f t="shared" si="39"/>
        <v>0</v>
      </c>
      <c r="J202" s="132">
        <v>0</v>
      </c>
      <c r="K202" s="131">
        <v>0</v>
      </c>
      <c r="L202" s="14">
        <f t="shared" si="40"/>
        <v>0</v>
      </c>
      <c r="M202" s="15">
        <f t="shared" si="41"/>
        <v>5</v>
      </c>
      <c r="N202" s="16"/>
      <c r="O202" s="7">
        <f t="shared" si="43"/>
        <v>0</v>
      </c>
      <c r="P202" s="407">
        <f t="shared" si="44"/>
        <v>149.8</v>
      </c>
      <c r="Q202" s="407">
        <f t="shared" si="45"/>
        <v>-149.8</v>
      </c>
    </row>
    <row r="203" spans="1:17" ht="20.25">
      <c r="A203" s="92">
        <v>57</v>
      </c>
      <c r="B203" s="92">
        <v>44120000</v>
      </c>
      <c r="C203" s="14" t="s">
        <v>129</v>
      </c>
      <c r="D203" s="132">
        <v>4</v>
      </c>
      <c r="E203" s="131">
        <v>26.75</v>
      </c>
      <c r="F203" s="135">
        <f t="shared" si="42"/>
        <v>107</v>
      </c>
      <c r="G203" s="132">
        <v>0</v>
      </c>
      <c r="H203" s="138">
        <v>0</v>
      </c>
      <c r="I203" s="14">
        <f t="shared" si="39"/>
        <v>0</v>
      </c>
      <c r="J203" s="132">
        <v>4</v>
      </c>
      <c r="K203" s="131">
        <v>26.75</v>
      </c>
      <c r="L203" s="14">
        <f t="shared" si="40"/>
        <v>107</v>
      </c>
      <c r="M203" s="15">
        <f t="shared" si="41"/>
        <v>0</v>
      </c>
      <c r="N203" s="16">
        <v>0</v>
      </c>
      <c r="O203" s="7">
        <f t="shared" si="43"/>
        <v>0</v>
      </c>
      <c r="P203" s="407">
        <f t="shared" si="44"/>
        <v>0</v>
      </c>
      <c r="Q203" s="407">
        <f t="shared" si="45"/>
        <v>0</v>
      </c>
    </row>
    <row r="204" spans="1:17" ht="20.25">
      <c r="A204" s="92">
        <v>57</v>
      </c>
      <c r="B204" s="92">
        <v>44120000</v>
      </c>
      <c r="C204" s="14" t="s">
        <v>129</v>
      </c>
      <c r="D204" s="132">
        <v>5</v>
      </c>
      <c r="E204" s="131">
        <v>29.96</v>
      </c>
      <c r="F204" s="135">
        <f t="shared" si="42"/>
        <v>149.8</v>
      </c>
      <c r="G204" s="132">
        <v>0</v>
      </c>
      <c r="H204" s="138">
        <v>0</v>
      </c>
      <c r="I204" s="14">
        <f t="shared" si="39"/>
        <v>0</v>
      </c>
      <c r="J204" s="132">
        <v>1</v>
      </c>
      <c r="K204" s="131">
        <v>29.96</v>
      </c>
      <c r="L204" s="14">
        <f t="shared" si="40"/>
        <v>29.96</v>
      </c>
      <c r="M204" s="15">
        <f t="shared" si="41"/>
        <v>4</v>
      </c>
      <c r="N204" s="16">
        <v>29.96</v>
      </c>
      <c r="O204" s="7">
        <f t="shared" si="43"/>
        <v>119.84</v>
      </c>
      <c r="P204" s="407">
        <f t="shared" si="44"/>
        <v>119.84</v>
      </c>
      <c r="Q204" s="407">
        <f t="shared" si="45"/>
        <v>0</v>
      </c>
    </row>
    <row r="205" spans="1:17" ht="20.25">
      <c r="A205" s="92">
        <v>58</v>
      </c>
      <c r="B205" s="92">
        <v>44120000</v>
      </c>
      <c r="C205" s="14" t="s">
        <v>130</v>
      </c>
      <c r="D205" s="132">
        <v>12</v>
      </c>
      <c r="E205" s="131">
        <v>9.63</v>
      </c>
      <c r="F205" s="135">
        <f t="shared" si="42"/>
        <v>115.56</v>
      </c>
      <c r="G205" s="132">
        <v>0</v>
      </c>
      <c r="H205" s="138">
        <v>0</v>
      </c>
      <c r="I205" s="14">
        <f t="shared" si="39"/>
        <v>0</v>
      </c>
      <c r="J205" s="132">
        <v>3</v>
      </c>
      <c r="K205" s="131">
        <v>9.63</v>
      </c>
      <c r="L205" s="14">
        <f t="shared" si="40"/>
        <v>28.89</v>
      </c>
      <c r="M205" s="15">
        <f t="shared" si="41"/>
        <v>9</v>
      </c>
      <c r="N205" s="16">
        <v>9.63</v>
      </c>
      <c r="O205" s="7">
        <f t="shared" si="43"/>
        <v>86.67</v>
      </c>
      <c r="P205" s="407">
        <f t="shared" si="44"/>
        <v>86.67</v>
      </c>
      <c r="Q205" s="407">
        <f t="shared" si="45"/>
        <v>0</v>
      </c>
    </row>
    <row r="206" spans="1:17" ht="20.25">
      <c r="A206" s="92">
        <v>59</v>
      </c>
      <c r="B206" s="92">
        <v>44120000</v>
      </c>
      <c r="C206" s="14" t="s">
        <v>131</v>
      </c>
      <c r="D206" s="132">
        <v>8</v>
      </c>
      <c r="E206" s="131">
        <v>9.63</v>
      </c>
      <c r="F206" s="135">
        <f t="shared" si="42"/>
        <v>77.04</v>
      </c>
      <c r="G206" s="132">
        <v>0</v>
      </c>
      <c r="H206" s="138">
        <v>0</v>
      </c>
      <c r="I206" s="14">
        <f aca="true" t="shared" si="46" ref="I206:I259">G206*H206</f>
        <v>0</v>
      </c>
      <c r="J206" s="132">
        <v>5</v>
      </c>
      <c r="K206" s="131">
        <v>9.63</v>
      </c>
      <c r="L206" s="14">
        <f aca="true" t="shared" si="47" ref="L206:L259">J206*K206</f>
        <v>48.150000000000006</v>
      </c>
      <c r="M206" s="15">
        <f aca="true" t="shared" si="48" ref="M206:M259">D206+G206-J206</f>
        <v>3</v>
      </c>
      <c r="N206" s="16">
        <v>9.63</v>
      </c>
      <c r="O206" s="7">
        <f t="shared" si="43"/>
        <v>28.89</v>
      </c>
      <c r="P206" s="407">
        <f t="shared" si="44"/>
        <v>28.89</v>
      </c>
      <c r="Q206" s="407">
        <f t="shared" si="45"/>
        <v>0</v>
      </c>
    </row>
    <row r="207" spans="1:17" ht="20.25">
      <c r="A207" s="92">
        <v>60</v>
      </c>
      <c r="B207" s="92">
        <v>44120000</v>
      </c>
      <c r="C207" s="14" t="s">
        <v>132</v>
      </c>
      <c r="D207" s="232">
        <v>12</v>
      </c>
      <c r="E207" s="131">
        <v>9.63</v>
      </c>
      <c r="F207" s="135">
        <f t="shared" si="42"/>
        <v>115.56</v>
      </c>
      <c r="G207" s="132">
        <v>10</v>
      </c>
      <c r="H207" s="138">
        <v>9.63</v>
      </c>
      <c r="I207" s="14">
        <f t="shared" si="46"/>
        <v>96.30000000000001</v>
      </c>
      <c r="J207" s="132">
        <v>15</v>
      </c>
      <c r="K207" s="131">
        <v>9.63</v>
      </c>
      <c r="L207" s="14">
        <f t="shared" si="47"/>
        <v>144.45000000000002</v>
      </c>
      <c r="M207" s="15">
        <f t="shared" si="48"/>
        <v>7</v>
      </c>
      <c r="N207" s="16">
        <v>9.63</v>
      </c>
      <c r="O207" s="7">
        <f t="shared" si="43"/>
        <v>67.41000000000001</v>
      </c>
      <c r="P207" s="407">
        <f t="shared" si="44"/>
        <v>67.41</v>
      </c>
      <c r="Q207" s="407">
        <f t="shared" si="45"/>
        <v>0</v>
      </c>
    </row>
    <row r="208" spans="1:17" ht="20.25">
      <c r="A208" s="92">
        <v>61</v>
      </c>
      <c r="B208" s="92">
        <v>44120000</v>
      </c>
      <c r="C208" s="14" t="s">
        <v>133</v>
      </c>
      <c r="D208" s="132">
        <v>5</v>
      </c>
      <c r="E208" s="131">
        <v>535</v>
      </c>
      <c r="F208" s="135">
        <f t="shared" si="42"/>
        <v>2675</v>
      </c>
      <c r="G208" s="132">
        <v>0</v>
      </c>
      <c r="H208" s="138">
        <v>0</v>
      </c>
      <c r="I208" s="14">
        <f t="shared" si="46"/>
        <v>0</v>
      </c>
      <c r="J208" s="132">
        <v>0</v>
      </c>
      <c r="K208" s="131">
        <v>0</v>
      </c>
      <c r="L208" s="14">
        <f t="shared" si="47"/>
        <v>0</v>
      </c>
      <c r="M208" s="15">
        <f t="shared" si="48"/>
        <v>5</v>
      </c>
      <c r="N208" s="16">
        <v>535</v>
      </c>
      <c r="O208" s="7">
        <f t="shared" si="43"/>
        <v>2675</v>
      </c>
      <c r="P208" s="407">
        <f t="shared" si="44"/>
        <v>2675</v>
      </c>
      <c r="Q208" s="407">
        <f t="shared" si="45"/>
        <v>0</v>
      </c>
    </row>
    <row r="209" spans="1:17" ht="20.25">
      <c r="A209" s="92">
        <v>62</v>
      </c>
      <c r="B209" s="92">
        <v>44120000</v>
      </c>
      <c r="C209" s="14" t="s">
        <v>156</v>
      </c>
      <c r="D209" s="132">
        <v>14</v>
      </c>
      <c r="E209" s="131">
        <v>10.7</v>
      </c>
      <c r="F209" s="135">
        <f t="shared" si="42"/>
        <v>149.79999999999998</v>
      </c>
      <c r="G209" s="132">
        <v>0</v>
      </c>
      <c r="H209" s="138">
        <v>0</v>
      </c>
      <c r="I209" s="14">
        <f t="shared" si="46"/>
        <v>0</v>
      </c>
      <c r="J209" s="132">
        <v>10</v>
      </c>
      <c r="K209" s="131">
        <v>10.7</v>
      </c>
      <c r="L209" s="14">
        <f t="shared" si="47"/>
        <v>107</v>
      </c>
      <c r="M209" s="15">
        <f t="shared" si="48"/>
        <v>4</v>
      </c>
      <c r="N209" s="16">
        <v>10.7</v>
      </c>
      <c r="O209" s="7">
        <f t="shared" si="43"/>
        <v>42.8</v>
      </c>
      <c r="P209" s="407">
        <f t="shared" si="44"/>
        <v>42.79999999999998</v>
      </c>
      <c r="Q209" s="407">
        <f t="shared" si="45"/>
        <v>0</v>
      </c>
    </row>
    <row r="210" spans="1:17" ht="20.25">
      <c r="A210" s="92">
        <v>63</v>
      </c>
      <c r="B210" s="13">
        <v>44120000</v>
      </c>
      <c r="C210" s="14" t="s">
        <v>134</v>
      </c>
      <c r="D210" s="132">
        <v>4</v>
      </c>
      <c r="E210" s="131">
        <v>51.36</v>
      </c>
      <c r="F210" s="135">
        <f t="shared" si="42"/>
        <v>205.44</v>
      </c>
      <c r="G210" s="132">
        <v>0</v>
      </c>
      <c r="H210" s="138">
        <v>0</v>
      </c>
      <c r="I210" s="14">
        <f t="shared" si="46"/>
        <v>0</v>
      </c>
      <c r="J210" s="132">
        <v>4</v>
      </c>
      <c r="K210" s="131">
        <v>51.36</v>
      </c>
      <c r="L210" s="14">
        <f t="shared" si="47"/>
        <v>205.44</v>
      </c>
      <c r="M210" s="15">
        <f t="shared" si="48"/>
        <v>0</v>
      </c>
      <c r="N210" s="16">
        <v>0</v>
      </c>
      <c r="O210" s="7">
        <f t="shared" si="43"/>
        <v>0</v>
      </c>
      <c r="P210" s="407">
        <f t="shared" si="44"/>
        <v>0</v>
      </c>
      <c r="Q210" s="407">
        <f t="shared" si="45"/>
        <v>0</v>
      </c>
    </row>
    <row r="211" spans="1:17" ht="20.25">
      <c r="A211" s="92">
        <v>63</v>
      </c>
      <c r="B211" s="13">
        <v>44120000</v>
      </c>
      <c r="C211" s="14" t="s">
        <v>134</v>
      </c>
      <c r="D211" s="132">
        <v>0</v>
      </c>
      <c r="E211" s="131">
        <v>0</v>
      </c>
      <c r="F211" s="135">
        <f t="shared" si="42"/>
        <v>0</v>
      </c>
      <c r="G211" s="132">
        <v>360</v>
      </c>
      <c r="H211" s="138">
        <v>55.64</v>
      </c>
      <c r="I211" s="14">
        <f t="shared" si="46"/>
        <v>20030.4</v>
      </c>
      <c r="J211" s="132">
        <v>359</v>
      </c>
      <c r="K211" s="131">
        <v>55.64</v>
      </c>
      <c r="L211" s="14">
        <f t="shared" si="47"/>
        <v>19974.76</v>
      </c>
      <c r="M211" s="15">
        <f t="shared" si="48"/>
        <v>1</v>
      </c>
      <c r="N211" s="16">
        <v>55.64</v>
      </c>
      <c r="O211" s="7">
        <f t="shared" si="43"/>
        <v>55.64</v>
      </c>
      <c r="P211" s="407">
        <f t="shared" si="44"/>
        <v>55.640000000003056</v>
      </c>
      <c r="Q211" s="407">
        <f t="shared" si="45"/>
        <v>-3.055333763768431E-12</v>
      </c>
    </row>
    <row r="212" spans="1:17" ht="20.25">
      <c r="A212" s="92">
        <v>64</v>
      </c>
      <c r="B212" s="92">
        <v>44120000</v>
      </c>
      <c r="C212" s="14" t="s">
        <v>135</v>
      </c>
      <c r="D212" s="132">
        <v>30</v>
      </c>
      <c r="E212" s="131">
        <v>55.64</v>
      </c>
      <c r="F212" s="135">
        <f t="shared" si="42"/>
        <v>1669.2</v>
      </c>
      <c r="G212" s="132">
        <v>132</v>
      </c>
      <c r="H212" s="138">
        <v>55.64</v>
      </c>
      <c r="I212" s="14">
        <f t="shared" si="46"/>
        <v>7344.4800000000005</v>
      </c>
      <c r="J212" s="132">
        <v>155</v>
      </c>
      <c r="K212" s="131">
        <v>55.64</v>
      </c>
      <c r="L212" s="14">
        <f t="shared" si="47"/>
        <v>8624.2</v>
      </c>
      <c r="M212" s="15">
        <f t="shared" si="48"/>
        <v>7</v>
      </c>
      <c r="N212" s="16">
        <v>55.64</v>
      </c>
      <c r="O212" s="7">
        <f t="shared" si="43"/>
        <v>389.48</v>
      </c>
      <c r="P212" s="407">
        <f t="shared" si="44"/>
        <v>389.47999999999956</v>
      </c>
      <c r="Q212" s="407">
        <f t="shared" si="45"/>
        <v>4.547473508864641E-13</v>
      </c>
    </row>
    <row r="213" spans="1:17" ht="20.25">
      <c r="A213" s="92">
        <v>65</v>
      </c>
      <c r="B213" s="92">
        <v>44120000</v>
      </c>
      <c r="C213" s="14" t="s">
        <v>277</v>
      </c>
      <c r="D213" s="132">
        <v>0</v>
      </c>
      <c r="E213" s="131">
        <v>0</v>
      </c>
      <c r="F213" s="135">
        <f t="shared" si="42"/>
        <v>0</v>
      </c>
      <c r="G213" s="132">
        <v>288</v>
      </c>
      <c r="H213" s="138">
        <v>43.87</v>
      </c>
      <c r="I213" s="14">
        <f t="shared" si="46"/>
        <v>12634.56</v>
      </c>
      <c r="J213" s="132">
        <v>225</v>
      </c>
      <c r="K213" s="131">
        <v>43.87</v>
      </c>
      <c r="L213" s="14">
        <f t="shared" si="47"/>
        <v>9870.75</v>
      </c>
      <c r="M213" s="15">
        <f t="shared" si="48"/>
        <v>63</v>
      </c>
      <c r="N213" s="16">
        <v>43.87</v>
      </c>
      <c r="O213" s="7">
        <f t="shared" si="43"/>
        <v>2763.81</v>
      </c>
      <c r="P213" s="407">
        <f t="shared" si="44"/>
        <v>2763.8099999999995</v>
      </c>
      <c r="Q213" s="407">
        <f t="shared" si="45"/>
        <v>0</v>
      </c>
    </row>
    <row r="214" spans="1:17" ht="20.25">
      <c r="A214" s="92">
        <v>66</v>
      </c>
      <c r="B214" s="92">
        <v>44120000</v>
      </c>
      <c r="C214" s="14" t="s">
        <v>136</v>
      </c>
      <c r="D214" s="132">
        <v>6</v>
      </c>
      <c r="E214" s="131">
        <v>85.6</v>
      </c>
      <c r="F214" s="135">
        <f t="shared" si="42"/>
        <v>513.5999999999999</v>
      </c>
      <c r="G214" s="132">
        <v>10</v>
      </c>
      <c r="H214" s="138">
        <v>85.6</v>
      </c>
      <c r="I214" s="14">
        <f t="shared" si="46"/>
        <v>856</v>
      </c>
      <c r="J214" s="132">
        <v>12</v>
      </c>
      <c r="K214" s="131">
        <v>85.6</v>
      </c>
      <c r="L214" s="14">
        <f t="shared" si="47"/>
        <v>1027.1999999999998</v>
      </c>
      <c r="M214" s="15">
        <f t="shared" si="48"/>
        <v>4</v>
      </c>
      <c r="N214" s="16">
        <v>85.6</v>
      </c>
      <c r="O214" s="7">
        <f t="shared" si="43"/>
        <v>342.4</v>
      </c>
      <c r="P214" s="407">
        <f t="shared" si="44"/>
        <v>342.4000000000001</v>
      </c>
      <c r="Q214" s="407">
        <f t="shared" si="45"/>
        <v>0</v>
      </c>
    </row>
    <row r="215" spans="1:17" ht="20.25">
      <c r="A215" s="92">
        <v>67</v>
      </c>
      <c r="B215" s="92">
        <v>44120000</v>
      </c>
      <c r="C215" s="14" t="s">
        <v>137</v>
      </c>
      <c r="D215" s="132">
        <v>598</v>
      </c>
      <c r="E215" s="131">
        <v>6.42</v>
      </c>
      <c r="F215" s="135">
        <f t="shared" si="42"/>
        <v>3839.16</v>
      </c>
      <c r="G215" s="132">
        <v>0</v>
      </c>
      <c r="H215" s="138">
        <v>0</v>
      </c>
      <c r="I215" s="14">
        <f t="shared" si="46"/>
        <v>0</v>
      </c>
      <c r="J215" s="132">
        <v>60</v>
      </c>
      <c r="K215" s="131">
        <v>6.42</v>
      </c>
      <c r="L215" s="14">
        <f t="shared" si="47"/>
        <v>385.2</v>
      </c>
      <c r="M215" s="15">
        <f t="shared" si="48"/>
        <v>538</v>
      </c>
      <c r="N215" s="16">
        <v>6.42</v>
      </c>
      <c r="O215" s="7">
        <f t="shared" si="43"/>
        <v>3453.96</v>
      </c>
      <c r="P215" s="407">
        <f t="shared" si="44"/>
        <v>3453.96</v>
      </c>
      <c r="Q215" s="407">
        <f t="shared" si="45"/>
        <v>0</v>
      </c>
    </row>
    <row r="216" spans="1:17" ht="20.25">
      <c r="A216" s="92">
        <v>68</v>
      </c>
      <c r="B216" s="92">
        <v>44120000</v>
      </c>
      <c r="C216" s="14" t="s">
        <v>302</v>
      </c>
      <c r="D216" s="132">
        <v>0</v>
      </c>
      <c r="E216" s="131">
        <v>0</v>
      </c>
      <c r="F216" s="135">
        <f t="shared" si="42"/>
        <v>0</v>
      </c>
      <c r="G216" s="132">
        <v>7</v>
      </c>
      <c r="H216" s="138">
        <v>85</v>
      </c>
      <c r="I216" s="14">
        <f t="shared" si="46"/>
        <v>595</v>
      </c>
      <c r="J216" s="132">
        <v>7</v>
      </c>
      <c r="K216" s="131">
        <v>85</v>
      </c>
      <c r="L216" s="14">
        <f t="shared" si="47"/>
        <v>595</v>
      </c>
      <c r="M216" s="224">
        <f t="shared" si="48"/>
        <v>0</v>
      </c>
      <c r="N216" s="16">
        <v>0</v>
      </c>
      <c r="O216" s="7">
        <f t="shared" si="43"/>
        <v>0</v>
      </c>
      <c r="P216" s="407">
        <f t="shared" si="44"/>
        <v>0</v>
      </c>
      <c r="Q216" s="407">
        <f t="shared" si="45"/>
        <v>0</v>
      </c>
    </row>
    <row r="217" spans="1:17" ht="20.25">
      <c r="A217" s="92">
        <v>69</v>
      </c>
      <c r="B217" s="92">
        <v>44120000</v>
      </c>
      <c r="C217" s="14" t="s">
        <v>303</v>
      </c>
      <c r="D217" s="132">
        <v>0</v>
      </c>
      <c r="E217" s="131">
        <v>0</v>
      </c>
      <c r="F217" s="135">
        <f aca="true" t="shared" si="49" ref="F217:F254">D217*E217</f>
        <v>0</v>
      </c>
      <c r="G217" s="132">
        <v>5</v>
      </c>
      <c r="H217" s="138">
        <v>75</v>
      </c>
      <c r="I217" s="14">
        <f t="shared" si="46"/>
        <v>375</v>
      </c>
      <c r="J217" s="132">
        <v>5</v>
      </c>
      <c r="K217" s="131">
        <v>75</v>
      </c>
      <c r="L217" s="14">
        <f t="shared" si="47"/>
        <v>375</v>
      </c>
      <c r="M217" s="15">
        <f t="shared" si="48"/>
        <v>0</v>
      </c>
      <c r="N217" s="16">
        <v>0</v>
      </c>
      <c r="O217" s="7">
        <f t="shared" si="43"/>
        <v>0</v>
      </c>
      <c r="P217" s="407">
        <f t="shared" si="44"/>
        <v>0</v>
      </c>
      <c r="Q217" s="407">
        <f t="shared" si="45"/>
        <v>0</v>
      </c>
    </row>
    <row r="218" spans="1:17" ht="20.25">
      <c r="A218" s="92">
        <v>70</v>
      </c>
      <c r="B218" s="92">
        <v>44120000</v>
      </c>
      <c r="C218" s="14" t="s">
        <v>304</v>
      </c>
      <c r="D218" s="132">
        <v>0</v>
      </c>
      <c r="E218" s="131">
        <v>0</v>
      </c>
      <c r="F218" s="135">
        <f t="shared" si="49"/>
        <v>0</v>
      </c>
      <c r="G218" s="132">
        <v>996</v>
      </c>
      <c r="H218" s="138">
        <v>57.78</v>
      </c>
      <c r="I218" s="14">
        <f t="shared" si="46"/>
        <v>57548.880000000005</v>
      </c>
      <c r="J218" s="132">
        <v>996</v>
      </c>
      <c r="K218" s="131">
        <v>57.78</v>
      </c>
      <c r="L218" s="14">
        <f t="shared" si="47"/>
        <v>57548.880000000005</v>
      </c>
      <c r="M218" s="15">
        <f t="shared" si="48"/>
        <v>0</v>
      </c>
      <c r="N218" s="16">
        <v>0</v>
      </c>
      <c r="O218" s="7">
        <f t="shared" si="43"/>
        <v>0</v>
      </c>
      <c r="P218" s="407">
        <f t="shared" si="44"/>
        <v>0</v>
      </c>
      <c r="Q218" s="407">
        <f t="shared" si="45"/>
        <v>0</v>
      </c>
    </row>
    <row r="219" spans="1:17" ht="20.25">
      <c r="A219" s="92">
        <v>71</v>
      </c>
      <c r="B219" s="92">
        <v>44120000</v>
      </c>
      <c r="C219" s="14" t="s">
        <v>305</v>
      </c>
      <c r="D219" s="132">
        <v>0</v>
      </c>
      <c r="E219" s="131">
        <v>0</v>
      </c>
      <c r="F219" s="135">
        <f t="shared" si="49"/>
        <v>0</v>
      </c>
      <c r="G219" s="132">
        <v>108</v>
      </c>
      <c r="H219" s="138">
        <v>231.12</v>
      </c>
      <c r="I219" s="14">
        <f t="shared" si="46"/>
        <v>24960.96</v>
      </c>
      <c r="J219" s="132">
        <v>108</v>
      </c>
      <c r="K219" s="131">
        <v>231.12</v>
      </c>
      <c r="L219" s="14">
        <f t="shared" si="47"/>
        <v>24960.96</v>
      </c>
      <c r="M219" s="15">
        <f t="shared" si="48"/>
        <v>0</v>
      </c>
      <c r="N219" s="16">
        <v>0</v>
      </c>
      <c r="O219" s="7">
        <f t="shared" si="43"/>
        <v>0</v>
      </c>
      <c r="P219" s="407">
        <f t="shared" si="44"/>
        <v>0</v>
      </c>
      <c r="Q219" s="407">
        <f t="shared" si="45"/>
        <v>0</v>
      </c>
    </row>
    <row r="220" spans="1:17" ht="20.25">
      <c r="A220" s="92">
        <v>72</v>
      </c>
      <c r="B220" s="92">
        <v>44120000</v>
      </c>
      <c r="C220" s="14" t="s">
        <v>306</v>
      </c>
      <c r="D220" s="132">
        <v>0</v>
      </c>
      <c r="E220" s="131">
        <v>0</v>
      </c>
      <c r="F220" s="135">
        <f t="shared" si="49"/>
        <v>0</v>
      </c>
      <c r="G220" s="132">
        <v>288</v>
      </c>
      <c r="H220" s="138">
        <v>27.82</v>
      </c>
      <c r="I220" s="14">
        <f t="shared" si="46"/>
        <v>8012.16</v>
      </c>
      <c r="J220" s="132">
        <v>288</v>
      </c>
      <c r="K220" s="131">
        <v>27.82</v>
      </c>
      <c r="L220" s="14">
        <f t="shared" si="47"/>
        <v>8012.16</v>
      </c>
      <c r="M220" s="15">
        <f t="shared" si="48"/>
        <v>0</v>
      </c>
      <c r="N220" s="16">
        <v>0</v>
      </c>
      <c r="O220" s="7">
        <f t="shared" si="43"/>
        <v>0</v>
      </c>
      <c r="P220" s="407">
        <f t="shared" si="44"/>
        <v>0</v>
      </c>
      <c r="Q220" s="407">
        <f t="shared" si="45"/>
        <v>0</v>
      </c>
    </row>
    <row r="221" spans="1:17" ht="20.25">
      <c r="A221" s="92">
        <v>73</v>
      </c>
      <c r="B221" s="92">
        <v>44120000</v>
      </c>
      <c r="C221" s="14" t="s">
        <v>138</v>
      </c>
      <c r="D221" s="132">
        <v>18</v>
      </c>
      <c r="E221" s="131">
        <v>28.89</v>
      </c>
      <c r="F221" s="135">
        <f t="shared" si="49"/>
        <v>520.02</v>
      </c>
      <c r="G221" s="132">
        <v>0</v>
      </c>
      <c r="H221" s="138">
        <v>0</v>
      </c>
      <c r="I221" s="14">
        <f t="shared" si="46"/>
        <v>0</v>
      </c>
      <c r="J221" s="132">
        <v>11</v>
      </c>
      <c r="K221" s="131">
        <v>28.89</v>
      </c>
      <c r="L221" s="14">
        <f t="shared" si="47"/>
        <v>317.79</v>
      </c>
      <c r="M221" s="15">
        <f t="shared" si="48"/>
        <v>7</v>
      </c>
      <c r="N221" s="16">
        <v>28.89</v>
      </c>
      <c r="O221" s="7">
        <f t="shared" si="43"/>
        <v>202.23000000000002</v>
      </c>
      <c r="P221" s="407">
        <f t="shared" si="44"/>
        <v>202.22999999999996</v>
      </c>
      <c r="Q221" s="407">
        <f t="shared" si="45"/>
        <v>0</v>
      </c>
    </row>
    <row r="222" spans="1:17" ht="20.25">
      <c r="A222" s="92">
        <v>74</v>
      </c>
      <c r="B222" s="92">
        <v>44120000</v>
      </c>
      <c r="C222" s="14" t="s">
        <v>139</v>
      </c>
      <c r="D222" s="132">
        <v>8</v>
      </c>
      <c r="E222" s="131">
        <v>10.7</v>
      </c>
      <c r="F222" s="135">
        <f t="shared" si="49"/>
        <v>85.6</v>
      </c>
      <c r="G222" s="132">
        <v>0</v>
      </c>
      <c r="H222" s="138">
        <v>0</v>
      </c>
      <c r="I222" s="14">
        <f t="shared" si="46"/>
        <v>0</v>
      </c>
      <c r="J222" s="132">
        <v>1</v>
      </c>
      <c r="K222" s="131">
        <v>10.7</v>
      </c>
      <c r="L222" s="14">
        <f t="shared" si="47"/>
        <v>10.7</v>
      </c>
      <c r="M222" s="15">
        <f t="shared" si="48"/>
        <v>7</v>
      </c>
      <c r="N222" s="16">
        <v>10.7</v>
      </c>
      <c r="O222" s="7">
        <f t="shared" si="43"/>
        <v>74.89999999999999</v>
      </c>
      <c r="P222" s="407">
        <f t="shared" si="44"/>
        <v>74.89999999999999</v>
      </c>
      <c r="Q222" s="407">
        <f t="shared" si="45"/>
        <v>0</v>
      </c>
    </row>
    <row r="223" spans="1:17" ht="20.25">
      <c r="A223" s="92">
        <v>75</v>
      </c>
      <c r="B223" s="92">
        <v>44120000</v>
      </c>
      <c r="C223" s="14" t="s">
        <v>140</v>
      </c>
      <c r="D223" s="139">
        <v>3</v>
      </c>
      <c r="E223" s="140">
        <v>2.67</v>
      </c>
      <c r="F223" s="135">
        <f t="shared" si="49"/>
        <v>8.01</v>
      </c>
      <c r="G223" s="132">
        <v>0</v>
      </c>
      <c r="H223" s="138">
        <v>0</v>
      </c>
      <c r="I223" s="14">
        <f t="shared" si="46"/>
        <v>0</v>
      </c>
      <c r="J223" s="132">
        <v>3</v>
      </c>
      <c r="K223" s="131">
        <v>2.67</v>
      </c>
      <c r="L223" s="14">
        <f t="shared" si="47"/>
        <v>8.01</v>
      </c>
      <c r="M223" s="15">
        <f t="shared" si="48"/>
        <v>0</v>
      </c>
      <c r="N223" s="16">
        <v>0</v>
      </c>
      <c r="O223" s="7">
        <f t="shared" si="43"/>
        <v>0</v>
      </c>
      <c r="P223" s="407">
        <f t="shared" si="44"/>
        <v>0</v>
      </c>
      <c r="Q223" s="407">
        <f t="shared" si="45"/>
        <v>0</v>
      </c>
    </row>
    <row r="224" spans="1:17" ht="20.25">
      <c r="A224" s="92">
        <v>75</v>
      </c>
      <c r="B224" s="92">
        <v>44120000</v>
      </c>
      <c r="C224" s="14" t="s">
        <v>140</v>
      </c>
      <c r="D224" s="139">
        <v>10</v>
      </c>
      <c r="E224" s="140">
        <v>3.21</v>
      </c>
      <c r="F224" s="135">
        <f t="shared" si="49"/>
        <v>32.1</v>
      </c>
      <c r="G224" s="132">
        <v>0</v>
      </c>
      <c r="H224" s="138">
        <v>0</v>
      </c>
      <c r="I224" s="14">
        <f t="shared" si="46"/>
        <v>0</v>
      </c>
      <c r="J224" s="132">
        <v>5</v>
      </c>
      <c r="K224" s="131">
        <v>3.21</v>
      </c>
      <c r="L224" s="14">
        <f t="shared" si="47"/>
        <v>16.05</v>
      </c>
      <c r="M224" s="15">
        <f t="shared" si="48"/>
        <v>5</v>
      </c>
      <c r="N224" s="16">
        <v>3.21</v>
      </c>
      <c r="O224" s="7">
        <f t="shared" si="43"/>
        <v>16.05</v>
      </c>
      <c r="P224" s="407">
        <f t="shared" si="44"/>
        <v>16.05</v>
      </c>
      <c r="Q224" s="407">
        <f t="shared" si="45"/>
        <v>0</v>
      </c>
    </row>
    <row r="225" spans="1:17" ht="20.25">
      <c r="A225" s="92">
        <v>76</v>
      </c>
      <c r="B225" s="92">
        <v>44120000</v>
      </c>
      <c r="C225" s="135" t="s">
        <v>141</v>
      </c>
      <c r="D225" s="132">
        <v>17</v>
      </c>
      <c r="E225" s="131">
        <v>4.28</v>
      </c>
      <c r="F225" s="135">
        <f t="shared" si="49"/>
        <v>72.76</v>
      </c>
      <c r="G225" s="132">
        <v>0</v>
      </c>
      <c r="H225" s="138">
        <v>0</v>
      </c>
      <c r="I225" s="14">
        <f t="shared" si="46"/>
        <v>0</v>
      </c>
      <c r="J225" s="132">
        <v>17</v>
      </c>
      <c r="K225" s="131">
        <v>4.28</v>
      </c>
      <c r="L225" s="14">
        <f t="shared" si="47"/>
        <v>72.76</v>
      </c>
      <c r="M225" s="15">
        <f t="shared" si="48"/>
        <v>0</v>
      </c>
      <c r="N225" s="16">
        <v>0</v>
      </c>
      <c r="O225" s="7">
        <f t="shared" si="43"/>
        <v>0</v>
      </c>
      <c r="P225" s="407">
        <f t="shared" si="44"/>
        <v>0</v>
      </c>
      <c r="Q225" s="407">
        <f t="shared" si="45"/>
        <v>0</v>
      </c>
    </row>
    <row r="226" spans="1:17" ht="20.25">
      <c r="A226" s="92">
        <v>76</v>
      </c>
      <c r="B226" s="92">
        <v>44120000</v>
      </c>
      <c r="C226" s="135" t="s">
        <v>141</v>
      </c>
      <c r="D226" s="132">
        <v>0</v>
      </c>
      <c r="E226" s="131">
        <v>0</v>
      </c>
      <c r="F226" s="135">
        <f t="shared" si="49"/>
        <v>0</v>
      </c>
      <c r="G226" s="132">
        <v>36</v>
      </c>
      <c r="H226" s="138">
        <v>26.75</v>
      </c>
      <c r="I226" s="14">
        <f t="shared" si="46"/>
        <v>963</v>
      </c>
      <c r="J226" s="132">
        <v>31</v>
      </c>
      <c r="K226" s="131">
        <v>26.75</v>
      </c>
      <c r="L226" s="14">
        <f t="shared" si="47"/>
        <v>829.25</v>
      </c>
      <c r="M226" s="15">
        <f t="shared" si="48"/>
        <v>5</v>
      </c>
      <c r="N226" s="16">
        <v>26.75</v>
      </c>
      <c r="O226" s="7">
        <f t="shared" si="43"/>
        <v>133.75</v>
      </c>
      <c r="P226" s="407">
        <f t="shared" si="44"/>
        <v>133.75</v>
      </c>
      <c r="Q226" s="407">
        <f t="shared" si="45"/>
        <v>0</v>
      </c>
    </row>
    <row r="227" spans="1:17" ht="20.25">
      <c r="A227" s="92">
        <v>76</v>
      </c>
      <c r="B227" s="92">
        <v>44120000</v>
      </c>
      <c r="C227" s="135" t="s">
        <v>141</v>
      </c>
      <c r="D227" s="132">
        <v>0</v>
      </c>
      <c r="E227" s="131">
        <v>0</v>
      </c>
      <c r="F227" s="135">
        <f t="shared" si="49"/>
        <v>0</v>
      </c>
      <c r="G227" s="132">
        <v>8</v>
      </c>
      <c r="H227" s="138">
        <v>31.03</v>
      </c>
      <c r="I227" s="14">
        <f t="shared" si="46"/>
        <v>248.24</v>
      </c>
      <c r="J227" s="132">
        <v>8</v>
      </c>
      <c r="K227" s="131">
        <v>31.03</v>
      </c>
      <c r="L227" s="14">
        <f t="shared" si="47"/>
        <v>248.24</v>
      </c>
      <c r="M227" s="15">
        <f t="shared" si="48"/>
        <v>0</v>
      </c>
      <c r="N227" s="16">
        <v>0</v>
      </c>
      <c r="O227" s="7">
        <f t="shared" si="43"/>
        <v>0</v>
      </c>
      <c r="P227" s="407">
        <f t="shared" si="44"/>
        <v>0</v>
      </c>
      <c r="Q227" s="407">
        <f t="shared" si="45"/>
        <v>0</v>
      </c>
    </row>
    <row r="228" spans="1:17" ht="20.25">
      <c r="A228" s="92">
        <v>77</v>
      </c>
      <c r="B228" s="91">
        <v>44120000</v>
      </c>
      <c r="C228" s="14" t="s">
        <v>142</v>
      </c>
      <c r="D228" s="132">
        <v>1</v>
      </c>
      <c r="E228" s="131">
        <v>13.64</v>
      </c>
      <c r="F228" s="135">
        <f t="shared" si="49"/>
        <v>13.64</v>
      </c>
      <c r="G228" s="132">
        <v>0</v>
      </c>
      <c r="H228" s="131">
        <v>0</v>
      </c>
      <c r="I228" s="14">
        <f t="shared" si="46"/>
        <v>0</v>
      </c>
      <c r="J228" s="132">
        <v>0</v>
      </c>
      <c r="K228" s="131">
        <v>0</v>
      </c>
      <c r="L228" s="14">
        <f t="shared" si="47"/>
        <v>0</v>
      </c>
      <c r="M228" s="15">
        <f t="shared" si="48"/>
        <v>1</v>
      </c>
      <c r="N228" s="16">
        <v>13.64</v>
      </c>
      <c r="O228" s="7">
        <f t="shared" si="43"/>
        <v>13.64</v>
      </c>
      <c r="P228" s="407">
        <f t="shared" si="44"/>
        <v>13.64</v>
      </c>
      <c r="Q228" s="407">
        <f t="shared" si="45"/>
        <v>0</v>
      </c>
    </row>
    <row r="229" spans="1:17" ht="20.25">
      <c r="A229" s="92">
        <v>78</v>
      </c>
      <c r="B229" s="92">
        <v>44120000</v>
      </c>
      <c r="C229" s="14" t="s">
        <v>144</v>
      </c>
      <c r="D229" s="132">
        <v>3</v>
      </c>
      <c r="E229" s="131">
        <v>90.95</v>
      </c>
      <c r="F229" s="135">
        <f t="shared" si="49"/>
        <v>272.85</v>
      </c>
      <c r="G229" s="132">
        <v>0</v>
      </c>
      <c r="H229" s="138">
        <v>0</v>
      </c>
      <c r="I229" s="14">
        <f t="shared" si="46"/>
        <v>0</v>
      </c>
      <c r="J229" s="132">
        <v>0</v>
      </c>
      <c r="K229" s="131">
        <v>0</v>
      </c>
      <c r="L229" s="14">
        <f t="shared" si="47"/>
        <v>0</v>
      </c>
      <c r="M229" s="15">
        <f t="shared" si="48"/>
        <v>3</v>
      </c>
      <c r="N229" s="16">
        <v>90.95</v>
      </c>
      <c r="O229" s="7">
        <f t="shared" si="43"/>
        <v>272.85</v>
      </c>
      <c r="P229" s="407">
        <f t="shared" si="44"/>
        <v>272.85</v>
      </c>
      <c r="Q229" s="407">
        <f t="shared" si="45"/>
        <v>0</v>
      </c>
    </row>
    <row r="230" spans="1:17" ht="20.25">
      <c r="A230" s="92">
        <v>79</v>
      </c>
      <c r="B230" s="92">
        <v>44120000</v>
      </c>
      <c r="C230" s="14" t="s">
        <v>143</v>
      </c>
      <c r="D230" s="132">
        <v>0</v>
      </c>
      <c r="E230" s="131">
        <v>0</v>
      </c>
      <c r="F230" s="135">
        <f t="shared" si="49"/>
        <v>0</v>
      </c>
      <c r="G230" s="132">
        <v>1000</v>
      </c>
      <c r="H230" s="131">
        <v>15</v>
      </c>
      <c r="I230" s="14">
        <f t="shared" si="46"/>
        <v>15000</v>
      </c>
      <c r="J230" s="132">
        <v>1000</v>
      </c>
      <c r="K230" s="131">
        <v>15</v>
      </c>
      <c r="L230" s="14">
        <f t="shared" si="47"/>
        <v>15000</v>
      </c>
      <c r="M230" s="15">
        <f t="shared" si="48"/>
        <v>0</v>
      </c>
      <c r="N230" s="16">
        <v>0</v>
      </c>
      <c r="O230" s="7">
        <f t="shared" si="43"/>
        <v>0</v>
      </c>
      <c r="P230" s="407">
        <f t="shared" si="44"/>
        <v>0</v>
      </c>
      <c r="Q230" s="407">
        <f t="shared" si="45"/>
        <v>0</v>
      </c>
    </row>
    <row r="231" spans="1:17" ht="20.25">
      <c r="A231" s="92">
        <v>80</v>
      </c>
      <c r="B231" s="92">
        <v>44120000</v>
      </c>
      <c r="C231" s="14" t="s">
        <v>145</v>
      </c>
      <c r="D231" s="132">
        <v>49</v>
      </c>
      <c r="E231" s="131">
        <v>8.02</v>
      </c>
      <c r="F231" s="135">
        <f t="shared" si="49"/>
        <v>392.97999999999996</v>
      </c>
      <c r="G231" s="132">
        <v>0</v>
      </c>
      <c r="H231" s="138">
        <v>0</v>
      </c>
      <c r="I231" s="14">
        <f t="shared" si="46"/>
        <v>0</v>
      </c>
      <c r="J231" s="132">
        <v>49</v>
      </c>
      <c r="K231" s="131">
        <v>8.02</v>
      </c>
      <c r="L231" s="14">
        <f t="shared" si="47"/>
        <v>392.97999999999996</v>
      </c>
      <c r="M231" s="15">
        <f t="shared" si="48"/>
        <v>0</v>
      </c>
      <c r="N231" s="16">
        <v>0</v>
      </c>
      <c r="O231" s="7">
        <f t="shared" si="43"/>
        <v>0</v>
      </c>
      <c r="P231" s="407">
        <f t="shared" si="44"/>
        <v>0</v>
      </c>
      <c r="Q231" s="407">
        <f t="shared" si="45"/>
        <v>0</v>
      </c>
    </row>
    <row r="232" spans="1:17" ht="20.25">
      <c r="A232" s="92">
        <v>81</v>
      </c>
      <c r="B232" s="92">
        <v>44120000</v>
      </c>
      <c r="C232" s="14" t="s">
        <v>145</v>
      </c>
      <c r="D232" s="132">
        <v>0</v>
      </c>
      <c r="E232" s="131">
        <v>0</v>
      </c>
      <c r="F232" s="135">
        <f t="shared" si="49"/>
        <v>0</v>
      </c>
      <c r="G232" s="132">
        <v>324</v>
      </c>
      <c r="H232" s="138">
        <v>8.56</v>
      </c>
      <c r="I232" s="14">
        <f t="shared" si="46"/>
        <v>2773.44</v>
      </c>
      <c r="J232" s="132">
        <v>123</v>
      </c>
      <c r="K232" s="131">
        <v>8.56</v>
      </c>
      <c r="L232" s="14">
        <f t="shared" si="47"/>
        <v>1052.88</v>
      </c>
      <c r="M232" s="15">
        <f>D232+G232-J232</f>
        <v>201</v>
      </c>
      <c r="N232" s="16">
        <v>8.56</v>
      </c>
      <c r="O232" s="7">
        <f t="shared" si="43"/>
        <v>1720.5600000000002</v>
      </c>
      <c r="P232" s="407">
        <f t="shared" si="44"/>
        <v>1720.56</v>
      </c>
      <c r="Q232" s="407">
        <f t="shared" si="45"/>
        <v>0</v>
      </c>
    </row>
    <row r="233" spans="1:17" ht="20.25">
      <c r="A233" s="92">
        <v>82</v>
      </c>
      <c r="B233" s="92">
        <v>44120000</v>
      </c>
      <c r="C233" s="14" t="s">
        <v>146</v>
      </c>
      <c r="D233" s="132">
        <v>35</v>
      </c>
      <c r="E233" s="131">
        <v>8.56</v>
      </c>
      <c r="F233" s="135">
        <f t="shared" si="49"/>
        <v>299.6</v>
      </c>
      <c r="G233" s="132">
        <v>0</v>
      </c>
      <c r="H233" s="131">
        <v>0</v>
      </c>
      <c r="I233" s="14">
        <f t="shared" si="46"/>
        <v>0</v>
      </c>
      <c r="J233" s="132">
        <v>0</v>
      </c>
      <c r="K233" s="131">
        <v>0</v>
      </c>
      <c r="L233" s="14">
        <f t="shared" si="47"/>
        <v>0</v>
      </c>
      <c r="M233" s="15">
        <f>D233+G233-J233</f>
        <v>35</v>
      </c>
      <c r="N233" s="16">
        <v>8.56</v>
      </c>
      <c r="O233" s="7">
        <f t="shared" si="43"/>
        <v>299.6</v>
      </c>
      <c r="P233" s="407">
        <f t="shared" si="44"/>
        <v>299.6</v>
      </c>
      <c r="Q233" s="407">
        <f t="shared" si="45"/>
        <v>0</v>
      </c>
    </row>
    <row r="234" spans="1:17" ht="20.25">
      <c r="A234" s="92">
        <v>83</v>
      </c>
      <c r="B234" s="92">
        <v>44120000</v>
      </c>
      <c r="C234" s="14" t="s">
        <v>147</v>
      </c>
      <c r="D234" s="132">
        <v>0</v>
      </c>
      <c r="E234" s="131">
        <v>0</v>
      </c>
      <c r="F234" s="135">
        <f t="shared" si="49"/>
        <v>0</v>
      </c>
      <c r="G234" s="132">
        <v>130</v>
      </c>
      <c r="H234" s="138">
        <v>9.63</v>
      </c>
      <c r="I234" s="14">
        <f t="shared" si="46"/>
        <v>1251.9</v>
      </c>
      <c r="J234" s="132">
        <v>130</v>
      </c>
      <c r="K234" s="131">
        <v>9.63</v>
      </c>
      <c r="L234" s="14">
        <f t="shared" si="47"/>
        <v>1251.9</v>
      </c>
      <c r="M234" s="15">
        <f t="shared" si="48"/>
        <v>0</v>
      </c>
      <c r="N234" s="16">
        <v>0</v>
      </c>
      <c r="O234" s="7">
        <f t="shared" si="43"/>
        <v>0</v>
      </c>
      <c r="P234" s="407">
        <f t="shared" si="44"/>
        <v>0</v>
      </c>
      <c r="Q234" s="407">
        <f t="shared" si="45"/>
        <v>0</v>
      </c>
    </row>
    <row r="235" spans="1:17" ht="20.25">
      <c r="A235" s="92">
        <v>83</v>
      </c>
      <c r="B235" s="92">
        <v>44120000</v>
      </c>
      <c r="C235" s="14" t="s">
        <v>147</v>
      </c>
      <c r="D235" s="132">
        <v>0</v>
      </c>
      <c r="E235" s="131">
        <v>0</v>
      </c>
      <c r="F235" s="135">
        <f t="shared" si="49"/>
        <v>0</v>
      </c>
      <c r="G235" s="132">
        <v>100</v>
      </c>
      <c r="H235" s="138">
        <v>8.56</v>
      </c>
      <c r="I235" s="14">
        <f t="shared" si="46"/>
        <v>856</v>
      </c>
      <c r="J235" s="132">
        <v>89</v>
      </c>
      <c r="K235" s="131">
        <v>8.56</v>
      </c>
      <c r="L235" s="14">
        <f t="shared" si="47"/>
        <v>761.84</v>
      </c>
      <c r="M235" s="15">
        <f t="shared" si="48"/>
        <v>11</v>
      </c>
      <c r="N235" s="16">
        <v>8.56</v>
      </c>
      <c r="O235" s="7">
        <f t="shared" si="43"/>
        <v>94.16000000000001</v>
      </c>
      <c r="P235" s="407">
        <f t="shared" si="44"/>
        <v>94.15999999999997</v>
      </c>
      <c r="Q235" s="407">
        <f t="shared" si="45"/>
        <v>0</v>
      </c>
    </row>
    <row r="236" spans="1:17" ht="20.25">
      <c r="A236" s="92">
        <v>84</v>
      </c>
      <c r="B236" s="92">
        <v>44120000</v>
      </c>
      <c r="C236" s="14" t="s">
        <v>148</v>
      </c>
      <c r="D236" s="132">
        <v>3</v>
      </c>
      <c r="E236" s="131">
        <v>267.5</v>
      </c>
      <c r="F236" s="135">
        <f t="shared" si="49"/>
        <v>802.5</v>
      </c>
      <c r="G236" s="132">
        <v>2</v>
      </c>
      <c r="H236" s="138">
        <v>267.5</v>
      </c>
      <c r="I236" s="14">
        <f t="shared" si="46"/>
        <v>535</v>
      </c>
      <c r="J236" s="132">
        <v>5</v>
      </c>
      <c r="K236" s="131">
        <v>267.5</v>
      </c>
      <c r="L236" s="14">
        <f t="shared" si="47"/>
        <v>1337.5</v>
      </c>
      <c r="M236" s="15">
        <f t="shared" si="48"/>
        <v>0</v>
      </c>
      <c r="N236" s="16">
        <v>0</v>
      </c>
      <c r="O236" s="7">
        <f t="shared" si="43"/>
        <v>0</v>
      </c>
      <c r="P236" s="407">
        <f t="shared" si="44"/>
        <v>0</v>
      </c>
      <c r="Q236" s="407">
        <f t="shared" si="45"/>
        <v>0</v>
      </c>
    </row>
    <row r="237" spans="1:17" s="17" customFormat="1" ht="20.25">
      <c r="A237" s="92">
        <v>85</v>
      </c>
      <c r="B237" s="92">
        <v>44120000</v>
      </c>
      <c r="C237" s="14" t="s">
        <v>149</v>
      </c>
      <c r="D237" s="132">
        <v>0</v>
      </c>
      <c r="E237" s="131">
        <v>0</v>
      </c>
      <c r="F237" s="135">
        <f t="shared" si="49"/>
        <v>0</v>
      </c>
      <c r="G237" s="132">
        <v>132</v>
      </c>
      <c r="H237" s="138">
        <v>51.36</v>
      </c>
      <c r="I237" s="14">
        <f t="shared" si="46"/>
        <v>6779.5199999999995</v>
      </c>
      <c r="J237" s="132">
        <v>121</v>
      </c>
      <c r="K237" s="131">
        <v>51.36</v>
      </c>
      <c r="L237" s="14">
        <f t="shared" si="47"/>
        <v>6214.5599999999995</v>
      </c>
      <c r="M237" s="15">
        <f t="shared" si="48"/>
        <v>11</v>
      </c>
      <c r="N237" s="16">
        <v>51.36</v>
      </c>
      <c r="O237" s="7">
        <f t="shared" si="43"/>
        <v>564.96</v>
      </c>
      <c r="P237" s="407">
        <f t="shared" si="44"/>
        <v>564.96</v>
      </c>
      <c r="Q237" s="407">
        <f t="shared" si="45"/>
        <v>0</v>
      </c>
    </row>
    <row r="238" spans="1:17" s="10" customFormat="1" ht="23.25" customHeight="1">
      <c r="A238" s="92">
        <v>86</v>
      </c>
      <c r="B238" s="92">
        <v>44120000</v>
      </c>
      <c r="C238" s="14" t="s">
        <v>150</v>
      </c>
      <c r="D238" s="132">
        <v>29</v>
      </c>
      <c r="E238" s="131">
        <v>28.89</v>
      </c>
      <c r="F238" s="135">
        <f t="shared" si="49"/>
        <v>837.8100000000001</v>
      </c>
      <c r="G238" s="132">
        <v>0</v>
      </c>
      <c r="H238" s="138">
        <v>0</v>
      </c>
      <c r="I238" s="14">
        <f t="shared" si="46"/>
        <v>0</v>
      </c>
      <c r="J238" s="132">
        <v>6</v>
      </c>
      <c r="K238" s="131">
        <v>28.89</v>
      </c>
      <c r="L238" s="14">
        <f t="shared" si="47"/>
        <v>173.34</v>
      </c>
      <c r="M238" s="15">
        <f t="shared" si="48"/>
        <v>23</v>
      </c>
      <c r="N238" s="16">
        <v>28.89</v>
      </c>
      <c r="O238" s="7">
        <f t="shared" si="43"/>
        <v>664.47</v>
      </c>
      <c r="P238" s="407">
        <f t="shared" si="44"/>
        <v>664.47</v>
      </c>
      <c r="Q238" s="407">
        <f t="shared" si="45"/>
        <v>0</v>
      </c>
    </row>
    <row r="239" spans="1:17" s="12" customFormat="1" ht="20.25">
      <c r="A239" s="92">
        <v>87</v>
      </c>
      <c r="B239" s="92">
        <v>44120000</v>
      </c>
      <c r="C239" s="14" t="s">
        <v>151</v>
      </c>
      <c r="D239" s="132">
        <v>46</v>
      </c>
      <c r="E239" s="131">
        <v>44.94</v>
      </c>
      <c r="F239" s="135">
        <f t="shared" si="49"/>
        <v>2067.24</v>
      </c>
      <c r="G239" s="132">
        <v>0</v>
      </c>
      <c r="H239" s="138">
        <v>0</v>
      </c>
      <c r="I239" s="14">
        <f t="shared" si="46"/>
        <v>0</v>
      </c>
      <c r="J239" s="132">
        <v>4</v>
      </c>
      <c r="K239" s="131">
        <v>44.94</v>
      </c>
      <c r="L239" s="14">
        <f t="shared" si="47"/>
        <v>179.76</v>
      </c>
      <c r="M239" s="15">
        <f t="shared" si="48"/>
        <v>42</v>
      </c>
      <c r="N239" s="16">
        <v>44.94</v>
      </c>
      <c r="O239" s="7">
        <f t="shared" si="43"/>
        <v>1887.48</v>
      </c>
      <c r="P239" s="407">
        <f t="shared" si="44"/>
        <v>1887.4799999999998</v>
      </c>
      <c r="Q239" s="407">
        <f t="shared" si="45"/>
        <v>0</v>
      </c>
    </row>
    <row r="240" spans="1:17" s="12" customFormat="1" ht="20.25">
      <c r="A240" s="92">
        <v>88</v>
      </c>
      <c r="B240" s="92">
        <v>44120000</v>
      </c>
      <c r="C240" s="14" t="s">
        <v>152</v>
      </c>
      <c r="D240" s="132">
        <v>35</v>
      </c>
      <c r="E240" s="131">
        <v>58.85</v>
      </c>
      <c r="F240" s="135">
        <f t="shared" si="49"/>
        <v>2059.75</v>
      </c>
      <c r="G240" s="132">
        <v>0</v>
      </c>
      <c r="H240" s="138">
        <v>58.85</v>
      </c>
      <c r="I240" s="14">
        <f t="shared" si="46"/>
        <v>0</v>
      </c>
      <c r="J240" s="132">
        <v>35</v>
      </c>
      <c r="K240" s="131">
        <v>58.85</v>
      </c>
      <c r="L240" s="14">
        <f t="shared" si="47"/>
        <v>2059.75</v>
      </c>
      <c r="M240" s="15">
        <f t="shared" si="48"/>
        <v>0</v>
      </c>
      <c r="N240" s="16">
        <v>0</v>
      </c>
      <c r="O240" s="7">
        <f t="shared" si="43"/>
        <v>0</v>
      </c>
      <c r="P240" s="407">
        <f t="shared" si="44"/>
        <v>0</v>
      </c>
      <c r="Q240" s="407">
        <f t="shared" si="45"/>
        <v>0</v>
      </c>
    </row>
    <row r="241" spans="1:17" ht="20.25">
      <c r="A241" s="92">
        <v>88</v>
      </c>
      <c r="B241" s="92">
        <v>44120000</v>
      </c>
      <c r="C241" s="14" t="s">
        <v>152</v>
      </c>
      <c r="D241" s="132">
        <v>0</v>
      </c>
      <c r="E241" s="131">
        <v>0</v>
      </c>
      <c r="F241" s="135">
        <f t="shared" si="49"/>
        <v>0</v>
      </c>
      <c r="G241" s="132">
        <v>15</v>
      </c>
      <c r="H241" s="138">
        <v>267.5</v>
      </c>
      <c r="I241" s="14">
        <f t="shared" si="46"/>
        <v>4012.5</v>
      </c>
      <c r="J241" s="132">
        <v>7</v>
      </c>
      <c r="K241" s="131">
        <v>267.5</v>
      </c>
      <c r="L241" s="14">
        <f t="shared" si="47"/>
        <v>1872.5</v>
      </c>
      <c r="M241" s="15">
        <f t="shared" si="48"/>
        <v>8</v>
      </c>
      <c r="N241" s="16">
        <v>267.5</v>
      </c>
      <c r="O241" s="7">
        <f t="shared" si="43"/>
        <v>2140</v>
      </c>
      <c r="P241" s="407">
        <f t="shared" si="44"/>
        <v>2140</v>
      </c>
      <c r="Q241" s="407">
        <f t="shared" si="45"/>
        <v>0</v>
      </c>
    </row>
    <row r="242" spans="1:17" ht="20.25">
      <c r="A242" s="92">
        <v>89</v>
      </c>
      <c r="B242" s="92">
        <v>44120000</v>
      </c>
      <c r="C242" s="14" t="s">
        <v>153</v>
      </c>
      <c r="D242" s="132">
        <v>24</v>
      </c>
      <c r="E242" s="131">
        <v>48.15</v>
      </c>
      <c r="F242" s="135">
        <f t="shared" si="49"/>
        <v>1155.6</v>
      </c>
      <c r="G242" s="132">
        <v>5</v>
      </c>
      <c r="H242" s="138">
        <v>48.15</v>
      </c>
      <c r="I242" s="14">
        <f t="shared" si="46"/>
        <v>240.75</v>
      </c>
      <c r="J242" s="132">
        <v>29</v>
      </c>
      <c r="K242" s="131">
        <v>48.15</v>
      </c>
      <c r="L242" s="14">
        <f t="shared" si="47"/>
        <v>1396.35</v>
      </c>
      <c r="M242" s="15">
        <f t="shared" si="48"/>
        <v>0</v>
      </c>
      <c r="N242" s="16">
        <v>0</v>
      </c>
      <c r="O242" s="7">
        <f t="shared" si="43"/>
        <v>0</v>
      </c>
      <c r="P242" s="407">
        <f t="shared" si="44"/>
        <v>0</v>
      </c>
      <c r="Q242" s="407">
        <f t="shared" si="45"/>
        <v>0</v>
      </c>
    </row>
    <row r="243" spans="1:17" ht="20.25">
      <c r="A243" s="92">
        <v>90</v>
      </c>
      <c r="B243" s="92">
        <v>44120000</v>
      </c>
      <c r="C243" s="14" t="s">
        <v>153</v>
      </c>
      <c r="D243" s="132">
        <v>0</v>
      </c>
      <c r="E243" s="131">
        <v>0</v>
      </c>
      <c r="F243" s="135">
        <f t="shared" si="49"/>
        <v>0</v>
      </c>
      <c r="G243" s="132">
        <v>20</v>
      </c>
      <c r="H243" s="138">
        <v>74.9</v>
      </c>
      <c r="I243" s="14">
        <f t="shared" si="46"/>
        <v>1498</v>
      </c>
      <c r="J243" s="132">
        <v>5</v>
      </c>
      <c r="K243" s="131">
        <v>74.9</v>
      </c>
      <c r="L243" s="14">
        <f t="shared" si="47"/>
        <v>374.5</v>
      </c>
      <c r="M243" s="15">
        <f t="shared" si="48"/>
        <v>15</v>
      </c>
      <c r="N243" s="16">
        <v>74.9</v>
      </c>
      <c r="O243" s="7">
        <f t="shared" si="43"/>
        <v>1123.5</v>
      </c>
      <c r="P243" s="407">
        <f t="shared" si="44"/>
        <v>1123.5</v>
      </c>
      <c r="Q243" s="407">
        <f t="shared" si="45"/>
        <v>0</v>
      </c>
    </row>
    <row r="244" spans="1:17" ht="20.25">
      <c r="A244" s="92">
        <v>91</v>
      </c>
      <c r="B244" s="92">
        <v>44120000</v>
      </c>
      <c r="C244" s="14" t="s">
        <v>154</v>
      </c>
      <c r="D244" s="132">
        <v>88</v>
      </c>
      <c r="E244" s="131">
        <v>6.42</v>
      </c>
      <c r="F244" s="135">
        <f t="shared" si="49"/>
        <v>564.96</v>
      </c>
      <c r="G244" s="132">
        <v>0</v>
      </c>
      <c r="H244" s="138">
        <v>0</v>
      </c>
      <c r="I244" s="14">
        <f t="shared" si="46"/>
        <v>0</v>
      </c>
      <c r="J244" s="132">
        <v>1</v>
      </c>
      <c r="K244" s="131">
        <v>6.42</v>
      </c>
      <c r="L244" s="14">
        <f t="shared" si="47"/>
        <v>6.42</v>
      </c>
      <c r="M244" s="15">
        <f t="shared" si="48"/>
        <v>87</v>
      </c>
      <c r="N244" s="16">
        <v>6.42</v>
      </c>
      <c r="O244" s="7">
        <f t="shared" si="43"/>
        <v>558.54</v>
      </c>
      <c r="P244" s="407">
        <f t="shared" si="44"/>
        <v>558.5400000000001</v>
      </c>
      <c r="Q244" s="407">
        <f t="shared" si="45"/>
        <v>0</v>
      </c>
    </row>
    <row r="245" spans="1:17" ht="20.25">
      <c r="A245" s="92">
        <v>92</v>
      </c>
      <c r="B245" s="92">
        <v>44120000</v>
      </c>
      <c r="C245" s="14" t="s">
        <v>155</v>
      </c>
      <c r="D245" s="132">
        <v>1</v>
      </c>
      <c r="E245" s="131">
        <v>1123.5</v>
      </c>
      <c r="F245" s="135">
        <f t="shared" si="49"/>
        <v>1123.5</v>
      </c>
      <c r="G245" s="132">
        <v>0</v>
      </c>
      <c r="H245" s="138">
        <v>0</v>
      </c>
      <c r="I245" s="14">
        <f t="shared" si="46"/>
        <v>0</v>
      </c>
      <c r="J245" s="132">
        <v>0</v>
      </c>
      <c r="K245" s="131">
        <v>0</v>
      </c>
      <c r="L245" s="14">
        <f t="shared" si="47"/>
        <v>0</v>
      </c>
      <c r="M245" s="15">
        <f t="shared" si="48"/>
        <v>1</v>
      </c>
      <c r="N245" s="16">
        <v>1123.5</v>
      </c>
      <c r="O245" s="7">
        <f t="shared" si="43"/>
        <v>1123.5</v>
      </c>
      <c r="P245" s="407">
        <f t="shared" si="44"/>
        <v>1123.5</v>
      </c>
      <c r="Q245" s="407">
        <f t="shared" si="45"/>
        <v>0</v>
      </c>
    </row>
    <row r="246" spans="1:17" ht="20.25">
      <c r="A246" s="92">
        <v>93</v>
      </c>
      <c r="B246" s="92">
        <v>44120000</v>
      </c>
      <c r="C246" s="14" t="s">
        <v>307</v>
      </c>
      <c r="D246" s="132">
        <v>0</v>
      </c>
      <c r="E246" s="131">
        <v>0</v>
      </c>
      <c r="F246" s="135">
        <f t="shared" si="49"/>
        <v>0</v>
      </c>
      <c r="G246" s="132">
        <v>1280</v>
      </c>
      <c r="H246" s="138">
        <v>53</v>
      </c>
      <c r="I246" s="14">
        <f t="shared" si="46"/>
        <v>67840</v>
      </c>
      <c r="J246" s="132">
        <v>1280</v>
      </c>
      <c r="K246" s="131">
        <v>53</v>
      </c>
      <c r="L246" s="14">
        <f t="shared" si="47"/>
        <v>67840</v>
      </c>
      <c r="M246" s="15">
        <f t="shared" si="48"/>
        <v>0</v>
      </c>
      <c r="N246" s="16">
        <v>0</v>
      </c>
      <c r="O246" s="7">
        <f t="shared" si="43"/>
        <v>0</v>
      </c>
      <c r="P246" s="407">
        <f t="shared" si="44"/>
        <v>0</v>
      </c>
      <c r="Q246" s="407">
        <f t="shared" si="45"/>
        <v>0</v>
      </c>
    </row>
    <row r="247" spans="1:17" ht="20.25">
      <c r="A247" s="92">
        <v>94</v>
      </c>
      <c r="B247" s="92">
        <v>44120000</v>
      </c>
      <c r="C247" s="14" t="s">
        <v>157</v>
      </c>
      <c r="D247" s="132">
        <v>2</v>
      </c>
      <c r="E247" s="131">
        <v>224.7</v>
      </c>
      <c r="F247" s="135">
        <f t="shared" si="49"/>
        <v>449.4</v>
      </c>
      <c r="G247" s="132">
        <v>0</v>
      </c>
      <c r="H247" s="138">
        <v>0</v>
      </c>
      <c r="I247" s="14">
        <f t="shared" si="46"/>
        <v>0</v>
      </c>
      <c r="J247" s="132">
        <v>0</v>
      </c>
      <c r="K247" s="131">
        <v>0</v>
      </c>
      <c r="L247" s="14">
        <f t="shared" si="47"/>
        <v>0</v>
      </c>
      <c r="M247" s="15">
        <f t="shared" si="48"/>
        <v>2</v>
      </c>
      <c r="N247" s="16">
        <v>224.7</v>
      </c>
      <c r="O247" s="7">
        <f t="shared" si="43"/>
        <v>449.4</v>
      </c>
      <c r="P247" s="407">
        <f t="shared" si="44"/>
        <v>449.4</v>
      </c>
      <c r="Q247" s="407">
        <f t="shared" si="45"/>
        <v>0</v>
      </c>
    </row>
    <row r="248" spans="1:17" ht="20.25">
      <c r="A248" s="92">
        <v>95</v>
      </c>
      <c r="B248" s="92">
        <v>44120000</v>
      </c>
      <c r="C248" s="14" t="s">
        <v>308</v>
      </c>
      <c r="D248" s="132">
        <v>0</v>
      </c>
      <c r="E248" s="131">
        <v>0</v>
      </c>
      <c r="F248" s="135">
        <f t="shared" si="49"/>
        <v>0</v>
      </c>
      <c r="G248" s="132">
        <v>275</v>
      </c>
      <c r="H248" s="138">
        <v>674.1</v>
      </c>
      <c r="I248" s="14">
        <f t="shared" si="46"/>
        <v>185377.5</v>
      </c>
      <c r="J248" s="132">
        <v>275</v>
      </c>
      <c r="K248" s="131">
        <v>674.1</v>
      </c>
      <c r="L248" s="14">
        <f t="shared" si="47"/>
        <v>185377.5</v>
      </c>
      <c r="M248" s="15">
        <f t="shared" si="48"/>
        <v>0</v>
      </c>
      <c r="N248" s="16">
        <v>0</v>
      </c>
      <c r="O248" s="7">
        <f t="shared" si="43"/>
        <v>0</v>
      </c>
      <c r="P248" s="407">
        <f t="shared" si="44"/>
        <v>0</v>
      </c>
      <c r="Q248" s="407">
        <f t="shared" si="45"/>
        <v>0</v>
      </c>
    </row>
    <row r="249" spans="1:17" ht="20.25">
      <c r="A249" s="92">
        <v>96</v>
      </c>
      <c r="B249" s="92">
        <v>44120000</v>
      </c>
      <c r="C249" s="14" t="s">
        <v>309</v>
      </c>
      <c r="D249" s="132">
        <v>0</v>
      </c>
      <c r="E249" s="131">
        <v>0</v>
      </c>
      <c r="F249" s="135">
        <f t="shared" si="49"/>
        <v>0</v>
      </c>
      <c r="G249" s="132">
        <v>30</v>
      </c>
      <c r="H249" s="138">
        <v>738.3</v>
      </c>
      <c r="I249" s="14">
        <f t="shared" si="46"/>
        <v>22149</v>
      </c>
      <c r="J249" s="132">
        <v>30</v>
      </c>
      <c r="K249" s="131">
        <v>738.3</v>
      </c>
      <c r="L249" s="14">
        <f t="shared" si="47"/>
        <v>22149</v>
      </c>
      <c r="M249" s="15">
        <f t="shared" si="48"/>
        <v>0</v>
      </c>
      <c r="N249" s="16">
        <v>0</v>
      </c>
      <c r="O249" s="7">
        <f t="shared" si="43"/>
        <v>0</v>
      </c>
      <c r="P249" s="407">
        <f t="shared" si="44"/>
        <v>0</v>
      </c>
      <c r="Q249" s="407">
        <f t="shared" si="45"/>
        <v>0</v>
      </c>
    </row>
    <row r="250" spans="1:17" ht="20.25">
      <c r="A250" s="92">
        <v>97</v>
      </c>
      <c r="B250" s="92">
        <v>44120000</v>
      </c>
      <c r="C250" s="14" t="s">
        <v>310</v>
      </c>
      <c r="D250" s="132">
        <v>0</v>
      </c>
      <c r="E250" s="131">
        <v>0</v>
      </c>
      <c r="F250" s="135">
        <f t="shared" si="49"/>
        <v>0</v>
      </c>
      <c r="G250" s="132">
        <v>1</v>
      </c>
      <c r="H250" s="138">
        <v>3210</v>
      </c>
      <c r="I250" s="14">
        <f t="shared" si="46"/>
        <v>3210</v>
      </c>
      <c r="J250" s="132">
        <v>1</v>
      </c>
      <c r="K250" s="131">
        <v>3210</v>
      </c>
      <c r="L250" s="14">
        <f t="shared" si="47"/>
        <v>3210</v>
      </c>
      <c r="M250" s="15">
        <f t="shared" si="48"/>
        <v>0</v>
      </c>
      <c r="N250" s="16">
        <v>0</v>
      </c>
      <c r="O250" s="7">
        <f t="shared" si="43"/>
        <v>0</v>
      </c>
      <c r="P250" s="407">
        <f t="shared" si="44"/>
        <v>0</v>
      </c>
      <c r="Q250" s="407">
        <f t="shared" si="45"/>
        <v>0</v>
      </c>
    </row>
    <row r="251" spans="1:17" ht="20.25">
      <c r="A251" s="92">
        <v>98</v>
      </c>
      <c r="B251" s="92">
        <v>44120000</v>
      </c>
      <c r="C251" s="14" t="s">
        <v>311</v>
      </c>
      <c r="D251" s="132">
        <v>0</v>
      </c>
      <c r="E251" s="131">
        <v>0</v>
      </c>
      <c r="F251" s="135">
        <f t="shared" si="49"/>
        <v>0</v>
      </c>
      <c r="G251" s="132">
        <v>2</v>
      </c>
      <c r="H251" s="138">
        <v>301.74</v>
      </c>
      <c r="I251" s="14">
        <f t="shared" si="46"/>
        <v>603.48</v>
      </c>
      <c r="J251" s="132">
        <v>0</v>
      </c>
      <c r="K251" s="131">
        <v>0</v>
      </c>
      <c r="L251" s="14">
        <f t="shared" si="47"/>
        <v>0</v>
      </c>
      <c r="M251" s="15">
        <f t="shared" si="48"/>
        <v>2</v>
      </c>
      <c r="N251" s="16">
        <v>301.74</v>
      </c>
      <c r="O251" s="7">
        <f t="shared" si="43"/>
        <v>603.48</v>
      </c>
      <c r="P251" s="407">
        <f t="shared" si="44"/>
        <v>603.48</v>
      </c>
      <c r="Q251" s="407">
        <f t="shared" si="45"/>
        <v>0</v>
      </c>
    </row>
    <row r="252" spans="1:17" ht="20.25">
      <c r="A252" s="92">
        <v>99</v>
      </c>
      <c r="B252" s="92">
        <v>44120000</v>
      </c>
      <c r="C252" s="14" t="s">
        <v>312</v>
      </c>
      <c r="D252" s="132">
        <v>0</v>
      </c>
      <c r="E252" s="131">
        <v>0</v>
      </c>
      <c r="F252" s="135">
        <f t="shared" si="49"/>
        <v>0</v>
      </c>
      <c r="G252" s="132">
        <v>2</v>
      </c>
      <c r="H252" s="138">
        <v>835.67</v>
      </c>
      <c r="I252" s="14">
        <f t="shared" si="46"/>
        <v>1671.34</v>
      </c>
      <c r="J252" s="132">
        <v>0</v>
      </c>
      <c r="K252" s="131">
        <v>0</v>
      </c>
      <c r="L252" s="14">
        <f t="shared" si="47"/>
        <v>0</v>
      </c>
      <c r="M252" s="15">
        <f t="shared" si="48"/>
        <v>2</v>
      </c>
      <c r="N252" s="16">
        <v>835.67</v>
      </c>
      <c r="O252" s="7">
        <f t="shared" si="43"/>
        <v>1671.34</v>
      </c>
      <c r="P252" s="407">
        <f t="shared" si="44"/>
        <v>1671.34</v>
      </c>
      <c r="Q252" s="407">
        <f t="shared" si="45"/>
        <v>0</v>
      </c>
    </row>
    <row r="253" spans="1:17" ht="20.25">
      <c r="A253" s="92">
        <v>100</v>
      </c>
      <c r="B253" s="92">
        <v>44120000</v>
      </c>
      <c r="C253" s="14" t="s">
        <v>313</v>
      </c>
      <c r="D253" s="132">
        <v>0</v>
      </c>
      <c r="E253" s="131">
        <v>0</v>
      </c>
      <c r="F253" s="135">
        <f t="shared" si="49"/>
        <v>0</v>
      </c>
      <c r="G253" s="132">
        <v>174</v>
      </c>
      <c r="H253" s="138">
        <v>790</v>
      </c>
      <c r="I253" s="14">
        <f t="shared" si="46"/>
        <v>137460</v>
      </c>
      <c r="J253" s="132">
        <v>174</v>
      </c>
      <c r="K253" s="131">
        <v>790</v>
      </c>
      <c r="L253" s="14">
        <f t="shared" si="47"/>
        <v>137460</v>
      </c>
      <c r="M253" s="15">
        <f t="shared" si="48"/>
        <v>0</v>
      </c>
      <c r="N253" s="16">
        <v>0</v>
      </c>
      <c r="O253" s="7">
        <f aca="true" t="shared" si="50" ref="O253:O259">M253*N253</f>
        <v>0</v>
      </c>
      <c r="P253" s="407">
        <f t="shared" si="44"/>
        <v>0</v>
      </c>
      <c r="Q253" s="407">
        <f t="shared" si="45"/>
        <v>0</v>
      </c>
    </row>
    <row r="254" spans="1:17" ht="20.25">
      <c r="A254" s="13">
        <v>101</v>
      </c>
      <c r="B254" s="92">
        <v>44120000</v>
      </c>
      <c r="C254" s="14" t="s">
        <v>314</v>
      </c>
      <c r="D254" s="15">
        <v>0</v>
      </c>
      <c r="E254" s="16">
        <v>0</v>
      </c>
      <c r="F254" s="57">
        <f t="shared" si="49"/>
        <v>0</v>
      </c>
      <c r="G254" s="46">
        <v>6</v>
      </c>
      <c r="H254" s="47">
        <v>214</v>
      </c>
      <c r="I254" s="58">
        <f t="shared" si="46"/>
        <v>1284</v>
      </c>
      <c r="J254" s="46">
        <v>6</v>
      </c>
      <c r="K254" s="49">
        <v>214</v>
      </c>
      <c r="L254" s="58">
        <f t="shared" si="47"/>
        <v>1284</v>
      </c>
      <c r="M254" s="50">
        <f t="shared" si="48"/>
        <v>0</v>
      </c>
      <c r="N254" s="49">
        <v>0</v>
      </c>
      <c r="O254" s="7">
        <f t="shared" si="50"/>
        <v>0</v>
      </c>
      <c r="P254" s="407">
        <f t="shared" si="44"/>
        <v>0</v>
      </c>
      <c r="Q254" s="407">
        <f t="shared" si="45"/>
        <v>0</v>
      </c>
    </row>
    <row r="255" spans="1:17" s="12" customFormat="1" ht="20.25">
      <c r="A255" s="13">
        <v>102</v>
      </c>
      <c r="B255" s="92">
        <v>44120000</v>
      </c>
      <c r="C255" s="14" t="s">
        <v>315</v>
      </c>
      <c r="D255" s="15">
        <v>0</v>
      </c>
      <c r="E255" s="16">
        <v>0</v>
      </c>
      <c r="F255" s="57">
        <v>0</v>
      </c>
      <c r="G255" s="46">
        <v>4</v>
      </c>
      <c r="H255" s="47">
        <v>160.5</v>
      </c>
      <c r="I255" s="58">
        <f t="shared" si="46"/>
        <v>642</v>
      </c>
      <c r="J255" s="46">
        <v>4</v>
      </c>
      <c r="K255" s="49">
        <v>160.5</v>
      </c>
      <c r="L255" s="58">
        <f t="shared" si="47"/>
        <v>642</v>
      </c>
      <c r="M255" s="50">
        <f t="shared" si="48"/>
        <v>0</v>
      </c>
      <c r="N255" s="49"/>
      <c r="O255" s="7">
        <f t="shared" si="50"/>
        <v>0</v>
      </c>
      <c r="P255" s="407">
        <f t="shared" si="44"/>
        <v>0</v>
      </c>
      <c r="Q255" s="407">
        <f t="shared" si="45"/>
        <v>0</v>
      </c>
    </row>
    <row r="256" spans="1:17" ht="20.25">
      <c r="A256" s="13">
        <v>103</v>
      </c>
      <c r="B256" s="92">
        <v>44120000</v>
      </c>
      <c r="C256" s="14" t="s">
        <v>316</v>
      </c>
      <c r="D256" s="15">
        <v>0</v>
      </c>
      <c r="E256" s="16">
        <v>0</v>
      </c>
      <c r="F256" s="57">
        <v>0</v>
      </c>
      <c r="G256" s="46">
        <v>1</v>
      </c>
      <c r="H256" s="47">
        <v>267.5</v>
      </c>
      <c r="I256" s="58">
        <f t="shared" si="46"/>
        <v>267.5</v>
      </c>
      <c r="J256" s="46">
        <v>1</v>
      </c>
      <c r="K256" s="49">
        <v>267.5</v>
      </c>
      <c r="L256" s="58">
        <f t="shared" si="47"/>
        <v>267.5</v>
      </c>
      <c r="M256" s="50">
        <f t="shared" si="48"/>
        <v>0</v>
      </c>
      <c r="N256" s="49">
        <v>0</v>
      </c>
      <c r="O256" s="7">
        <f t="shared" si="50"/>
        <v>0</v>
      </c>
      <c r="P256" s="407">
        <f t="shared" si="44"/>
        <v>0</v>
      </c>
      <c r="Q256" s="407">
        <f t="shared" si="45"/>
        <v>0</v>
      </c>
    </row>
    <row r="257" spans="1:17" ht="20.25">
      <c r="A257" s="13">
        <v>104</v>
      </c>
      <c r="B257" s="92">
        <v>44120000</v>
      </c>
      <c r="C257" s="14" t="s">
        <v>317</v>
      </c>
      <c r="D257" s="132">
        <v>0</v>
      </c>
      <c r="E257" s="131">
        <v>0</v>
      </c>
      <c r="F257" s="11">
        <v>0</v>
      </c>
      <c r="G257" s="15">
        <v>244</v>
      </c>
      <c r="H257" s="141">
        <v>7.49</v>
      </c>
      <c r="I257" s="58">
        <f t="shared" si="46"/>
        <v>1827.56</v>
      </c>
      <c r="J257" s="15">
        <v>244</v>
      </c>
      <c r="K257" s="16">
        <v>7.49</v>
      </c>
      <c r="L257" s="58">
        <f t="shared" si="47"/>
        <v>1827.56</v>
      </c>
      <c r="M257" s="50">
        <f t="shared" si="48"/>
        <v>0</v>
      </c>
      <c r="N257" s="16">
        <v>0</v>
      </c>
      <c r="O257" s="7">
        <f t="shared" si="50"/>
        <v>0</v>
      </c>
      <c r="P257" s="407">
        <f t="shared" si="44"/>
        <v>0</v>
      </c>
      <c r="Q257" s="407">
        <f t="shared" si="45"/>
        <v>0</v>
      </c>
    </row>
    <row r="258" spans="1:17" ht="20.25">
      <c r="A258" s="92">
        <v>105</v>
      </c>
      <c r="B258" s="92">
        <v>44120000</v>
      </c>
      <c r="C258" s="14" t="s">
        <v>318</v>
      </c>
      <c r="D258" s="132">
        <v>0</v>
      </c>
      <c r="E258" s="131">
        <v>0</v>
      </c>
      <c r="F258" s="11">
        <v>0</v>
      </c>
      <c r="G258" s="132">
        <v>16</v>
      </c>
      <c r="H258" s="138">
        <v>224.7</v>
      </c>
      <c r="I258" s="58">
        <f t="shared" si="46"/>
        <v>3595.2</v>
      </c>
      <c r="J258" s="132">
        <v>7</v>
      </c>
      <c r="K258" s="131">
        <v>224.7</v>
      </c>
      <c r="L258" s="58">
        <f t="shared" si="47"/>
        <v>1572.8999999999999</v>
      </c>
      <c r="M258" s="50">
        <f t="shared" si="48"/>
        <v>9</v>
      </c>
      <c r="N258" s="131">
        <v>224.7</v>
      </c>
      <c r="O258" s="7">
        <f t="shared" si="50"/>
        <v>2022.3</v>
      </c>
      <c r="P258" s="407">
        <f t="shared" si="44"/>
        <v>2022.3</v>
      </c>
      <c r="Q258" s="407">
        <f t="shared" si="45"/>
        <v>0</v>
      </c>
    </row>
    <row r="259" spans="1:17" ht="20.25">
      <c r="A259" s="92">
        <v>106</v>
      </c>
      <c r="B259" s="92">
        <v>44120000</v>
      </c>
      <c r="C259" s="14" t="s">
        <v>319</v>
      </c>
      <c r="D259" s="132">
        <v>0</v>
      </c>
      <c r="E259" s="131">
        <v>0</v>
      </c>
      <c r="F259" s="11">
        <v>0</v>
      </c>
      <c r="G259" s="132">
        <v>1000</v>
      </c>
      <c r="H259" s="138">
        <v>17</v>
      </c>
      <c r="I259" s="58">
        <f t="shared" si="46"/>
        <v>17000</v>
      </c>
      <c r="J259" s="132">
        <v>1000</v>
      </c>
      <c r="K259" s="131">
        <v>17</v>
      </c>
      <c r="L259" s="58">
        <f t="shared" si="47"/>
        <v>17000</v>
      </c>
      <c r="M259" s="50">
        <f t="shared" si="48"/>
        <v>0</v>
      </c>
      <c r="N259" s="131">
        <v>0</v>
      </c>
      <c r="O259" s="7">
        <f t="shared" si="50"/>
        <v>0</v>
      </c>
      <c r="P259" s="407">
        <f t="shared" si="44"/>
        <v>0</v>
      </c>
      <c r="Q259" s="407">
        <f t="shared" si="45"/>
        <v>0</v>
      </c>
    </row>
    <row r="260" spans="1:17" ht="20.25">
      <c r="A260" s="92"/>
      <c r="B260" s="92"/>
      <c r="C260" s="219"/>
      <c r="D260" s="132"/>
      <c r="E260" s="131"/>
      <c r="F260" s="228">
        <f>SUM(F124:F259)</f>
        <v>172593.33000000005</v>
      </c>
      <c r="G260" s="223"/>
      <c r="H260" s="226"/>
      <c r="I260" s="48">
        <f>SUM(I124:I259)</f>
        <v>1130340.01</v>
      </c>
      <c r="J260" s="223"/>
      <c r="K260" s="222"/>
      <c r="L260" s="48">
        <f>SUM(L124:L259)</f>
        <v>1077082.32</v>
      </c>
      <c r="M260" s="50"/>
      <c r="N260" s="222"/>
      <c r="O260" s="228">
        <f>F260+I260-L260</f>
        <v>225851.02000000002</v>
      </c>
      <c r="P260" s="407">
        <f t="shared" si="44"/>
        <v>0</v>
      </c>
      <c r="Q260" s="407">
        <f t="shared" si="45"/>
        <v>225851.02000000002</v>
      </c>
    </row>
    <row r="261" spans="1:17" s="12" customFormat="1" ht="20.25">
      <c r="A261" s="13"/>
      <c r="B261" s="13"/>
      <c r="C261" s="220"/>
      <c r="D261" s="15"/>
      <c r="E261" s="16"/>
      <c r="F261" s="11"/>
      <c r="G261" s="224"/>
      <c r="H261" s="371"/>
      <c r="I261" s="58"/>
      <c r="J261" s="224"/>
      <c r="K261" s="225"/>
      <c r="L261" s="58"/>
      <c r="M261" s="50"/>
      <c r="N261" s="225"/>
      <c r="O261" s="11"/>
      <c r="P261" s="407">
        <f t="shared" si="44"/>
        <v>0</v>
      </c>
      <c r="Q261" s="407">
        <f t="shared" si="45"/>
        <v>0</v>
      </c>
    </row>
    <row r="262" spans="1:17" ht="20.25">
      <c r="A262" s="92">
        <v>107</v>
      </c>
      <c r="B262" s="92">
        <v>44121700</v>
      </c>
      <c r="C262" s="14" t="s">
        <v>158</v>
      </c>
      <c r="D262" s="15">
        <v>355</v>
      </c>
      <c r="E262" s="16">
        <v>14.17</v>
      </c>
      <c r="F262" s="11">
        <f>D262*E262</f>
        <v>5030.35</v>
      </c>
      <c r="G262" s="15">
        <v>0</v>
      </c>
      <c r="H262" s="141">
        <v>0</v>
      </c>
      <c r="I262" s="135">
        <f>G262*H262</f>
        <v>0</v>
      </c>
      <c r="J262" s="15">
        <v>155</v>
      </c>
      <c r="K262" s="16">
        <v>14.17</v>
      </c>
      <c r="L262" s="135">
        <f>J262*K262</f>
        <v>2196.35</v>
      </c>
      <c r="M262" s="50">
        <f aca="true" t="shared" si="51" ref="M262:M278">D262+G262-J262</f>
        <v>200</v>
      </c>
      <c r="N262" s="16">
        <v>14.17</v>
      </c>
      <c r="O262" s="11">
        <f aca="true" t="shared" si="52" ref="O262:O278">M262*N262</f>
        <v>2834</v>
      </c>
      <c r="P262" s="407">
        <f t="shared" si="44"/>
        <v>2834.0000000000005</v>
      </c>
      <c r="Q262" s="407">
        <f t="shared" si="45"/>
        <v>0</v>
      </c>
    </row>
    <row r="263" spans="1:17" ht="20.25">
      <c r="A263" s="92">
        <v>108</v>
      </c>
      <c r="B263" s="92">
        <v>44121700</v>
      </c>
      <c r="C263" s="14" t="s">
        <v>159</v>
      </c>
      <c r="D263" s="15">
        <v>8</v>
      </c>
      <c r="E263" s="16">
        <v>48.15</v>
      </c>
      <c r="F263" s="11">
        <f aca="true" t="shared" si="53" ref="F263:F278">D263*E263</f>
        <v>385.2</v>
      </c>
      <c r="G263" s="15">
        <v>8</v>
      </c>
      <c r="H263" s="141">
        <v>48.15</v>
      </c>
      <c r="I263" s="135">
        <f aca="true" t="shared" si="54" ref="I263:I278">G263*H263</f>
        <v>385.2</v>
      </c>
      <c r="J263" s="15">
        <v>14</v>
      </c>
      <c r="K263" s="16">
        <v>48.15</v>
      </c>
      <c r="L263" s="135">
        <f>J263*K263</f>
        <v>674.1</v>
      </c>
      <c r="M263" s="50">
        <f t="shared" si="51"/>
        <v>2</v>
      </c>
      <c r="N263" s="16">
        <v>48.15</v>
      </c>
      <c r="O263" s="11">
        <f t="shared" si="52"/>
        <v>96.3</v>
      </c>
      <c r="P263" s="407">
        <f t="shared" si="44"/>
        <v>96.29999999999995</v>
      </c>
      <c r="Q263" s="407">
        <f t="shared" si="45"/>
        <v>0</v>
      </c>
    </row>
    <row r="264" spans="1:17" ht="20.25">
      <c r="A264" s="92">
        <v>109</v>
      </c>
      <c r="B264" s="92">
        <v>44121700</v>
      </c>
      <c r="C264" s="14" t="s">
        <v>160</v>
      </c>
      <c r="D264" s="15">
        <v>18</v>
      </c>
      <c r="E264" s="16">
        <v>4.82</v>
      </c>
      <c r="F264" s="11">
        <f t="shared" si="53"/>
        <v>86.76</v>
      </c>
      <c r="G264" s="15">
        <v>0</v>
      </c>
      <c r="H264" s="141">
        <v>0</v>
      </c>
      <c r="I264" s="14">
        <f t="shared" si="54"/>
        <v>0</v>
      </c>
      <c r="J264" s="15">
        <v>0</v>
      </c>
      <c r="K264" s="16">
        <v>0</v>
      </c>
      <c r="L264" s="14">
        <f>J264*K264</f>
        <v>0</v>
      </c>
      <c r="M264" s="50">
        <f t="shared" si="51"/>
        <v>18</v>
      </c>
      <c r="N264" s="16">
        <v>4.82</v>
      </c>
      <c r="O264" s="11">
        <f t="shared" si="52"/>
        <v>86.76</v>
      </c>
      <c r="P264" s="407">
        <f aca="true" t="shared" si="55" ref="P264:P296">(D264*E264)+(G264*H264)-(J264*K264)</f>
        <v>86.76</v>
      </c>
      <c r="Q264" s="407">
        <f aca="true" t="shared" si="56" ref="Q264:Q296">O264-P264</f>
        <v>0</v>
      </c>
    </row>
    <row r="265" spans="1:17" s="12" customFormat="1" ht="20.25">
      <c r="A265" s="92">
        <v>110</v>
      </c>
      <c r="B265" s="92">
        <v>44121700</v>
      </c>
      <c r="C265" s="14" t="s">
        <v>161</v>
      </c>
      <c r="D265" s="15">
        <v>10</v>
      </c>
      <c r="E265" s="16">
        <v>406.6</v>
      </c>
      <c r="F265" s="11">
        <f t="shared" si="53"/>
        <v>4066</v>
      </c>
      <c r="G265" s="15">
        <v>0</v>
      </c>
      <c r="H265" s="141">
        <v>0</v>
      </c>
      <c r="I265" s="135">
        <f t="shared" si="54"/>
        <v>0</v>
      </c>
      <c r="J265" s="15">
        <v>2</v>
      </c>
      <c r="K265" s="16">
        <v>406.6</v>
      </c>
      <c r="L265" s="135">
        <f aca="true" t="shared" si="57" ref="L265:L278">J265*K265</f>
        <v>813.2</v>
      </c>
      <c r="M265" s="50">
        <f t="shared" si="51"/>
        <v>8</v>
      </c>
      <c r="N265" s="16">
        <v>406.6</v>
      </c>
      <c r="O265" s="11">
        <f t="shared" si="52"/>
        <v>3252.8</v>
      </c>
      <c r="P265" s="407">
        <f t="shared" si="55"/>
        <v>3252.8</v>
      </c>
      <c r="Q265" s="407">
        <f t="shared" si="56"/>
        <v>0</v>
      </c>
    </row>
    <row r="266" spans="1:17" s="12" customFormat="1" ht="20.25">
      <c r="A266" s="92">
        <v>111</v>
      </c>
      <c r="B266" s="92">
        <v>44121700</v>
      </c>
      <c r="C266" s="14" t="s">
        <v>162</v>
      </c>
      <c r="D266" s="15">
        <v>10</v>
      </c>
      <c r="E266" s="16">
        <v>406.6</v>
      </c>
      <c r="F266" s="11">
        <f t="shared" si="53"/>
        <v>4066</v>
      </c>
      <c r="G266" s="15">
        <v>0</v>
      </c>
      <c r="H266" s="141">
        <v>0</v>
      </c>
      <c r="I266" s="135">
        <f t="shared" si="54"/>
        <v>0</v>
      </c>
      <c r="J266" s="15">
        <v>2</v>
      </c>
      <c r="K266" s="16">
        <v>406.6</v>
      </c>
      <c r="L266" s="135">
        <f t="shared" si="57"/>
        <v>813.2</v>
      </c>
      <c r="M266" s="50">
        <f t="shared" si="51"/>
        <v>8</v>
      </c>
      <c r="N266" s="16">
        <v>406.6</v>
      </c>
      <c r="O266" s="11">
        <f t="shared" si="52"/>
        <v>3252.8</v>
      </c>
      <c r="P266" s="407">
        <f t="shared" si="55"/>
        <v>3252.8</v>
      </c>
      <c r="Q266" s="407">
        <f t="shared" si="56"/>
        <v>0</v>
      </c>
    </row>
    <row r="267" spans="1:17" ht="20.25">
      <c r="A267" s="92">
        <v>112</v>
      </c>
      <c r="B267" s="92">
        <v>44121700</v>
      </c>
      <c r="C267" s="14" t="s">
        <v>163</v>
      </c>
      <c r="D267" s="15">
        <v>17</v>
      </c>
      <c r="E267" s="16">
        <v>31.03</v>
      </c>
      <c r="F267" s="11">
        <f t="shared" si="53"/>
        <v>527.51</v>
      </c>
      <c r="G267" s="15">
        <v>36</v>
      </c>
      <c r="H267" s="141">
        <v>31.03</v>
      </c>
      <c r="I267" s="135">
        <f t="shared" si="54"/>
        <v>1117.08</v>
      </c>
      <c r="J267" s="15">
        <v>42</v>
      </c>
      <c r="K267" s="16">
        <v>31.03</v>
      </c>
      <c r="L267" s="135">
        <f t="shared" si="57"/>
        <v>1303.26</v>
      </c>
      <c r="M267" s="50">
        <f t="shared" si="51"/>
        <v>11</v>
      </c>
      <c r="N267" s="16">
        <v>31.03</v>
      </c>
      <c r="O267" s="11">
        <f t="shared" si="52"/>
        <v>341.33000000000004</v>
      </c>
      <c r="P267" s="407">
        <f t="shared" si="55"/>
        <v>341.3299999999999</v>
      </c>
      <c r="Q267" s="407">
        <f t="shared" si="56"/>
        <v>0</v>
      </c>
    </row>
    <row r="268" spans="1:17" ht="20.25">
      <c r="A268" s="92">
        <v>113</v>
      </c>
      <c r="B268" s="92">
        <v>44121700</v>
      </c>
      <c r="C268" s="14" t="s">
        <v>164</v>
      </c>
      <c r="D268" s="15">
        <v>5</v>
      </c>
      <c r="E268" s="16">
        <v>66.34</v>
      </c>
      <c r="F268" s="11">
        <f t="shared" si="53"/>
        <v>331.70000000000005</v>
      </c>
      <c r="G268" s="15">
        <v>0</v>
      </c>
      <c r="H268" s="141">
        <v>0</v>
      </c>
      <c r="I268" s="135">
        <f t="shared" si="54"/>
        <v>0</v>
      </c>
      <c r="J268" s="15">
        <v>5</v>
      </c>
      <c r="K268" s="16">
        <v>66.34</v>
      </c>
      <c r="L268" s="135">
        <f t="shared" si="57"/>
        <v>331.70000000000005</v>
      </c>
      <c r="M268" s="50">
        <f t="shared" si="51"/>
        <v>0</v>
      </c>
      <c r="N268" s="16">
        <v>0</v>
      </c>
      <c r="O268" s="11">
        <f t="shared" si="52"/>
        <v>0</v>
      </c>
      <c r="P268" s="407">
        <f t="shared" si="55"/>
        <v>0</v>
      </c>
      <c r="Q268" s="407">
        <f t="shared" si="56"/>
        <v>0</v>
      </c>
    </row>
    <row r="269" spans="1:17" ht="20.25">
      <c r="A269" s="92">
        <v>114</v>
      </c>
      <c r="B269" s="92">
        <v>44121700</v>
      </c>
      <c r="C269" s="14" t="s">
        <v>165</v>
      </c>
      <c r="D269" s="15">
        <v>14</v>
      </c>
      <c r="E269" s="16">
        <v>19.26</v>
      </c>
      <c r="F269" s="11">
        <f t="shared" si="53"/>
        <v>269.64000000000004</v>
      </c>
      <c r="G269" s="15">
        <v>4</v>
      </c>
      <c r="H269" s="141">
        <v>19.26</v>
      </c>
      <c r="I269" s="135">
        <f t="shared" si="54"/>
        <v>77.04</v>
      </c>
      <c r="J269" s="15">
        <v>13</v>
      </c>
      <c r="K269" s="16">
        <v>19.26</v>
      </c>
      <c r="L269" s="135">
        <f t="shared" si="57"/>
        <v>250.38000000000002</v>
      </c>
      <c r="M269" s="50">
        <f t="shared" si="51"/>
        <v>5</v>
      </c>
      <c r="N269" s="16">
        <v>19.26</v>
      </c>
      <c r="O269" s="11">
        <f t="shared" si="52"/>
        <v>96.30000000000001</v>
      </c>
      <c r="P269" s="407">
        <f t="shared" si="55"/>
        <v>96.30000000000004</v>
      </c>
      <c r="Q269" s="407">
        <f t="shared" si="56"/>
        <v>0</v>
      </c>
    </row>
    <row r="270" spans="1:17" ht="20.25">
      <c r="A270" s="92">
        <v>115</v>
      </c>
      <c r="B270" s="92">
        <v>44121700</v>
      </c>
      <c r="C270" s="14" t="s">
        <v>166</v>
      </c>
      <c r="D270" s="15">
        <v>37</v>
      </c>
      <c r="E270" s="16">
        <v>3.75</v>
      </c>
      <c r="F270" s="11">
        <f t="shared" si="53"/>
        <v>138.75</v>
      </c>
      <c r="G270" s="15">
        <v>100</v>
      </c>
      <c r="H270" s="141">
        <v>3.75</v>
      </c>
      <c r="I270" s="135">
        <f t="shared" si="54"/>
        <v>375</v>
      </c>
      <c r="J270" s="15">
        <v>100</v>
      </c>
      <c r="K270" s="16">
        <v>3.75</v>
      </c>
      <c r="L270" s="135">
        <f t="shared" si="57"/>
        <v>375</v>
      </c>
      <c r="M270" s="50">
        <f t="shared" si="51"/>
        <v>37</v>
      </c>
      <c r="N270" s="16">
        <v>3.75</v>
      </c>
      <c r="O270" s="11">
        <f t="shared" si="52"/>
        <v>138.75</v>
      </c>
      <c r="P270" s="407">
        <f t="shared" si="55"/>
        <v>138.75</v>
      </c>
      <c r="Q270" s="407">
        <f t="shared" si="56"/>
        <v>0</v>
      </c>
    </row>
    <row r="271" spans="1:17" ht="20.25">
      <c r="A271" s="92">
        <v>116</v>
      </c>
      <c r="B271" s="92">
        <v>44121700</v>
      </c>
      <c r="C271" s="14" t="s">
        <v>167</v>
      </c>
      <c r="D271" s="15">
        <v>34</v>
      </c>
      <c r="E271" s="16">
        <v>3.75</v>
      </c>
      <c r="F271" s="11">
        <f t="shared" si="53"/>
        <v>127.5</v>
      </c>
      <c r="G271" s="15">
        <v>0</v>
      </c>
      <c r="H271" s="141">
        <v>0</v>
      </c>
      <c r="I271" s="135">
        <f t="shared" si="54"/>
        <v>0</v>
      </c>
      <c r="J271" s="15">
        <v>10</v>
      </c>
      <c r="K271" s="16">
        <v>3.75</v>
      </c>
      <c r="L271" s="135">
        <f t="shared" si="57"/>
        <v>37.5</v>
      </c>
      <c r="M271" s="50">
        <f t="shared" si="51"/>
        <v>24</v>
      </c>
      <c r="N271" s="16">
        <v>3.75</v>
      </c>
      <c r="O271" s="11">
        <f t="shared" si="52"/>
        <v>90</v>
      </c>
      <c r="P271" s="407">
        <f t="shared" si="55"/>
        <v>90</v>
      </c>
      <c r="Q271" s="407">
        <f t="shared" si="56"/>
        <v>0</v>
      </c>
    </row>
    <row r="272" spans="1:17" ht="20.25">
      <c r="A272" s="92">
        <v>117</v>
      </c>
      <c r="B272" s="92">
        <v>44121700</v>
      </c>
      <c r="C272" s="14" t="s">
        <v>168</v>
      </c>
      <c r="D272" s="15">
        <v>26</v>
      </c>
      <c r="E272" s="16">
        <v>3.75</v>
      </c>
      <c r="F272" s="11">
        <f t="shared" si="53"/>
        <v>97.5</v>
      </c>
      <c r="G272" s="15">
        <v>0</v>
      </c>
      <c r="H272" s="141">
        <v>0</v>
      </c>
      <c r="I272" s="135">
        <f t="shared" si="54"/>
        <v>0</v>
      </c>
      <c r="J272" s="15">
        <v>26</v>
      </c>
      <c r="K272" s="16">
        <v>3.75</v>
      </c>
      <c r="L272" s="135">
        <f t="shared" si="57"/>
        <v>97.5</v>
      </c>
      <c r="M272" s="50">
        <f t="shared" si="51"/>
        <v>0</v>
      </c>
      <c r="N272" s="16">
        <v>0</v>
      </c>
      <c r="O272" s="11">
        <f t="shared" si="52"/>
        <v>0</v>
      </c>
      <c r="P272" s="407">
        <f t="shared" si="55"/>
        <v>0</v>
      </c>
      <c r="Q272" s="407">
        <f t="shared" si="56"/>
        <v>0</v>
      </c>
    </row>
    <row r="273" spans="1:17" ht="20.25">
      <c r="A273" s="92">
        <v>118</v>
      </c>
      <c r="B273" s="92">
        <v>44121700</v>
      </c>
      <c r="C273" s="14" t="s">
        <v>169</v>
      </c>
      <c r="D273" s="15">
        <v>3</v>
      </c>
      <c r="E273" s="16">
        <v>62.06</v>
      </c>
      <c r="F273" s="11">
        <f t="shared" si="53"/>
        <v>186.18</v>
      </c>
      <c r="G273" s="15"/>
      <c r="H273" s="141"/>
      <c r="I273" s="135">
        <f t="shared" si="54"/>
        <v>0</v>
      </c>
      <c r="J273" s="15">
        <v>2</v>
      </c>
      <c r="K273" s="16">
        <v>62.06</v>
      </c>
      <c r="L273" s="135">
        <f t="shared" si="57"/>
        <v>124.12</v>
      </c>
      <c r="M273" s="50">
        <f t="shared" si="51"/>
        <v>1</v>
      </c>
      <c r="N273" s="16">
        <v>62.06</v>
      </c>
      <c r="O273" s="11">
        <f t="shared" si="52"/>
        <v>62.06</v>
      </c>
      <c r="P273" s="407">
        <f t="shared" si="55"/>
        <v>62.06</v>
      </c>
      <c r="Q273" s="407">
        <f t="shared" si="56"/>
        <v>0</v>
      </c>
    </row>
    <row r="274" spans="1:17" ht="20.25">
      <c r="A274" s="92">
        <v>118</v>
      </c>
      <c r="B274" s="92">
        <v>44121700</v>
      </c>
      <c r="C274" s="14" t="s">
        <v>169</v>
      </c>
      <c r="D274" s="15">
        <v>0</v>
      </c>
      <c r="E274" s="16">
        <v>0</v>
      </c>
      <c r="F274" s="11">
        <f t="shared" si="53"/>
        <v>0</v>
      </c>
      <c r="G274" s="15">
        <v>2</v>
      </c>
      <c r="H274" s="141">
        <v>69.55</v>
      </c>
      <c r="I274" s="135">
        <f t="shared" si="54"/>
        <v>139.1</v>
      </c>
      <c r="J274" s="15">
        <v>0</v>
      </c>
      <c r="K274" s="16">
        <v>0</v>
      </c>
      <c r="L274" s="135">
        <f t="shared" si="57"/>
        <v>0</v>
      </c>
      <c r="M274" s="50">
        <f t="shared" si="51"/>
        <v>2</v>
      </c>
      <c r="N274" s="16">
        <v>69.55</v>
      </c>
      <c r="O274" s="11">
        <f t="shared" si="52"/>
        <v>139.1</v>
      </c>
      <c r="P274" s="407">
        <f t="shared" si="55"/>
        <v>139.1</v>
      </c>
      <c r="Q274" s="407">
        <f t="shared" si="56"/>
        <v>0</v>
      </c>
    </row>
    <row r="275" spans="1:17" ht="20.25">
      <c r="A275" s="92">
        <v>119</v>
      </c>
      <c r="B275" s="92">
        <v>44121700</v>
      </c>
      <c r="C275" s="14" t="s">
        <v>170</v>
      </c>
      <c r="D275" s="15">
        <v>4</v>
      </c>
      <c r="E275" s="16">
        <v>10.7</v>
      </c>
      <c r="F275" s="11">
        <f t="shared" si="53"/>
        <v>42.8</v>
      </c>
      <c r="G275" s="15">
        <v>0</v>
      </c>
      <c r="H275" s="141">
        <v>0</v>
      </c>
      <c r="I275" s="135">
        <f t="shared" si="54"/>
        <v>0</v>
      </c>
      <c r="J275" s="15">
        <v>2</v>
      </c>
      <c r="K275" s="16">
        <v>10.7</v>
      </c>
      <c r="L275" s="135">
        <f t="shared" si="57"/>
        <v>21.4</v>
      </c>
      <c r="M275" s="50">
        <f t="shared" si="51"/>
        <v>2</v>
      </c>
      <c r="N275" s="16">
        <v>10.7</v>
      </c>
      <c r="O275" s="11">
        <f t="shared" si="52"/>
        <v>21.4</v>
      </c>
      <c r="P275" s="407">
        <f t="shared" si="55"/>
        <v>21.4</v>
      </c>
      <c r="Q275" s="407">
        <f t="shared" si="56"/>
        <v>0</v>
      </c>
    </row>
    <row r="276" spans="1:17" ht="20.25">
      <c r="A276" s="92">
        <v>120</v>
      </c>
      <c r="B276" s="92">
        <v>44121700</v>
      </c>
      <c r="C276" s="14" t="s">
        <v>171</v>
      </c>
      <c r="D276" s="15">
        <v>9</v>
      </c>
      <c r="E276" s="16">
        <v>294.25</v>
      </c>
      <c r="F276" s="11">
        <f t="shared" si="53"/>
        <v>2648.25</v>
      </c>
      <c r="G276" s="15">
        <v>0</v>
      </c>
      <c r="H276" s="141">
        <v>0</v>
      </c>
      <c r="I276" s="135">
        <f t="shared" si="54"/>
        <v>0</v>
      </c>
      <c r="J276" s="15">
        <v>0</v>
      </c>
      <c r="K276" s="16">
        <v>0</v>
      </c>
      <c r="L276" s="135">
        <f t="shared" si="57"/>
        <v>0</v>
      </c>
      <c r="M276" s="50">
        <f t="shared" si="51"/>
        <v>9</v>
      </c>
      <c r="N276" s="16">
        <v>294.25</v>
      </c>
      <c r="O276" s="11">
        <f t="shared" si="52"/>
        <v>2648.25</v>
      </c>
      <c r="P276" s="407">
        <f t="shared" si="55"/>
        <v>2648.25</v>
      </c>
      <c r="Q276" s="407">
        <f t="shared" si="56"/>
        <v>0</v>
      </c>
    </row>
    <row r="277" spans="1:17" ht="20.25">
      <c r="A277" s="92">
        <v>121</v>
      </c>
      <c r="B277" s="92">
        <v>44121700</v>
      </c>
      <c r="C277" s="14" t="s">
        <v>172</v>
      </c>
      <c r="D277" s="15">
        <v>3</v>
      </c>
      <c r="E277" s="16">
        <v>240.75</v>
      </c>
      <c r="F277" s="11">
        <f t="shared" si="53"/>
        <v>722.25</v>
      </c>
      <c r="G277" s="15">
        <v>0</v>
      </c>
      <c r="H277" s="141">
        <v>0</v>
      </c>
      <c r="I277" s="135">
        <f t="shared" si="54"/>
        <v>0</v>
      </c>
      <c r="J277" s="15">
        <v>0</v>
      </c>
      <c r="K277" s="16">
        <v>0</v>
      </c>
      <c r="L277" s="135">
        <f t="shared" si="57"/>
        <v>0</v>
      </c>
      <c r="M277" s="50">
        <f t="shared" si="51"/>
        <v>3</v>
      </c>
      <c r="N277" s="16">
        <v>240.75</v>
      </c>
      <c r="O277" s="11">
        <f t="shared" si="52"/>
        <v>722.25</v>
      </c>
      <c r="P277" s="407">
        <f t="shared" si="55"/>
        <v>722.25</v>
      </c>
      <c r="Q277" s="407">
        <f t="shared" si="56"/>
        <v>0</v>
      </c>
    </row>
    <row r="278" spans="1:17" ht="20.25">
      <c r="A278" s="92">
        <v>122</v>
      </c>
      <c r="B278" s="92">
        <v>44121700</v>
      </c>
      <c r="C278" s="14" t="s">
        <v>173</v>
      </c>
      <c r="D278" s="15">
        <v>2</v>
      </c>
      <c r="E278" s="16">
        <v>1070</v>
      </c>
      <c r="F278" s="11">
        <f t="shared" si="53"/>
        <v>2140</v>
      </c>
      <c r="G278" s="15">
        <v>0</v>
      </c>
      <c r="H278" s="141">
        <v>0</v>
      </c>
      <c r="I278" s="135">
        <f t="shared" si="54"/>
        <v>0</v>
      </c>
      <c r="J278" s="15">
        <v>0</v>
      </c>
      <c r="K278" s="16">
        <v>0</v>
      </c>
      <c r="L278" s="135">
        <f t="shared" si="57"/>
        <v>0</v>
      </c>
      <c r="M278" s="50">
        <f t="shared" si="51"/>
        <v>2</v>
      </c>
      <c r="N278" s="16">
        <v>1070</v>
      </c>
      <c r="O278" s="11">
        <f t="shared" si="52"/>
        <v>2140</v>
      </c>
      <c r="P278" s="407">
        <f t="shared" si="55"/>
        <v>2140</v>
      </c>
      <c r="Q278" s="407">
        <f t="shared" si="56"/>
        <v>0</v>
      </c>
    </row>
    <row r="279" spans="1:17" ht="20.25">
      <c r="A279" s="13"/>
      <c r="B279" s="92"/>
      <c r="C279" s="9"/>
      <c r="D279" s="132"/>
      <c r="E279" s="131"/>
      <c r="F279" s="45">
        <f>SUM(F262:F278)</f>
        <v>20866.39</v>
      </c>
      <c r="G279" s="52"/>
      <c r="H279" s="142"/>
      <c r="I279" s="48">
        <f>SUM(I262:I278)</f>
        <v>2093.42</v>
      </c>
      <c r="J279" s="52"/>
      <c r="K279" s="53"/>
      <c r="L279" s="48">
        <f>SUM(L262:L278)</f>
        <v>7037.709999999999</v>
      </c>
      <c r="M279" s="143"/>
      <c r="N279" s="53"/>
      <c r="O279" s="51">
        <f>F279+I279-L279</f>
        <v>15922.099999999999</v>
      </c>
      <c r="P279" s="407">
        <f t="shared" si="55"/>
        <v>0</v>
      </c>
      <c r="Q279" s="407">
        <f t="shared" si="56"/>
        <v>15922.099999999999</v>
      </c>
    </row>
    <row r="280" spans="1:17" s="12" customFormat="1" ht="20.25">
      <c r="A280" s="13"/>
      <c r="B280" s="13"/>
      <c r="C280" s="14"/>
      <c r="D280" s="15"/>
      <c r="E280" s="16"/>
      <c r="F280" s="11"/>
      <c r="G280" s="15"/>
      <c r="H280" s="141"/>
      <c r="I280" s="135"/>
      <c r="J280" s="15"/>
      <c r="K280" s="16"/>
      <c r="L280" s="135"/>
      <c r="M280" s="50"/>
      <c r="N280" s="16"/>
      <c r="O280" s="11"/>
      <c r="P280" s="407">
        <f t="shared" si="55"/>
        <v>0</v>
      </c>
      <c r="Q280" s="407">
        <f t="shared" si="56"/>
        <v>0</v>
      </c>
    </row>
    <row r="281" spans="1:17" s="12" customFormat="1" ht="20.25">
      <c r="A281" s="92">
        <v>123</v>
      </c>
      <c r="B281" s="92">
        <v>44121800</v>
      </c>
      <c r="C281" s="14" t="s">
        <v>174</v>
      </c>
      <c r="D281" s="15">
        <v>15</v>
      </c>
      <c r="E281" s="16">
        <v>23.54</v>
      </c>
      <c r="F281" s="11">
        <f>D281*E281</f>
        <v>353.09999999999997</v>
      </c>
      <c r="G281" s="15">
        <v>0</v>
      </c>
      <c r="H281" s="141">
        <v>0</v>
      </c>
      <c r="I281" s="135">
        <f>G281*H281</f>
        <v>0</v>
      </c>
      <c r="J281" s="15">
        <v>0</v>
      </c>
      <c r="K281" s="16">
        <v>0</v>
      </c>
      <c r="L281" s="135">
        <f>J281*K281</f>
        <v>0</v>
      </c>
      <c r="M281" s="130">
        <f>D281+G281-J281</f>
        <v>15</v>
      </c>
      <c r="N281" s="16">
        <v>23.54</v>
      </c>
      <c r="O281" s="128">
        <f>F281+I281-L281</f>
        <v>353.09999999999997</v>
      </c>
      <c r="P281" s="407">
        <f t="shared" si="55"/>
        <v>353.09999999999997</v>
      </c>
      <c r="Q281" s="407">
        <f t="shared" si="56"/>
        <v>0</v>
      </c>
    </row>
    <row r="282" spans="1:17" ht="20.25">
      <c r="A282" s="92">
        <v>124</v>
      </c>
      <c r="B282" s="92">
        <v>44121800</v>
      </c>
      <c r="C282" s="14" t="s">
        <v>175</v>
      </c>
      <c r="D282" s="15">
        <v>18</v>
      </c>
      <c r="E282" s="16">
        <v>53.5</v>
      </c>
      <c r="F282" s="11">
        <f>D282*E282</f>
        <v>963</v>
      </c>
      <c r="G282" s="15">
        <v>66</v>
      </c>
      <c r="H282" s="141">
        <v>53.5</v>
      </c>
      <c r="I282" s="135">
        <f>G282*H282</f>
        <v>3531</v>
      </c>
      <c r="J282" s="15">
        <v>79</v>
      </c>
      <c r="K282" s="16">
        <v>53.5</v>
      </c>
      <c r="L282" s="135">
        <f>J282*K282</f>
        <v>4226.5</v>
      </c>
      <c r="M282" s="130">
        <f>D282+G282-J282</f>
        <v>5</v>
      </c>
      <c r="N282" s="16">
        <v>53.5</v>
      </c>
      <c r="O282" s="128">
        <f>F282+I282-L282</f>
        <v>267.5</v>
      </c>
      <c r="P282" s="407">
        <f t="shared" si="55"/>
        <v>267.5</v>
      </c>
      <c r="Q282" s="407">
        <f t="shared" si="56"/>
        <v>0</v>
      </c>
    </row>
    <row r="283" spans="1:17" ht="20.25">
      <c r="A283" s="92"/>
      <c r="B283" s="92"/>
      <c r="C283" s="14"/>
      <c r="D283" s="15"/>
      <c r="E283" s="16"/>
      <c r="F283" s="45">
        <f>SUM(F281:F282)</f>
        <v>1316.1</v>
      </c>
      <c r="G283" s="46"/>
      <c r="H283" s="47"/>
      <c r="I283" s="48">
        <f>SUM(I281:I282)</f>
        <v>3531</v>
      </c>
      <c r="J283" s="46"/>
      <c r="K283" s="49"/>
      <c r="L283" s="48">
        <f>SUM(L281:L282)</f>
        <v>4226.5</v>
      </c>
      <c r="M283" s="130">
        <f>D283+G283-J283</f>
        <v>0</v>
      </c>
      <c r="N283" s="49"/>
      <c r="O283" s="51">
        <f>F283+I283-L283</f>
        <v>620.6000000000004</v>
      </c>
      <c r="P283" s="407">
        <f t="shared" si="55"/>
        <v>0</v>
      </c>
      <c r="Q283" s="407">
        <f t="shared" si="56"/>
        <v>620.6000000000004</v>
      </c>
    </row>
    <row r="284" spans="1:17" ht="20.25">
      <c r="A284" s="92"/>
      <c r="B284" s="92"/>
      <c r="C284" s="14"/>
      <c r="D284" s="15"/>
      <c r="E284" s="16"/>
      <c r="F284" s="11"/>
      <c r="G284" s="15"/>
      <c r="H284" s="141"/>
      <c r="I284" s="135"/>
      <c r="J284" s="15"/>
      <c r="K284" s="16"/>
      <c r="L284" s="135"/>
      <c r="M284" s="130"/>
      <c r="N284" s="16"/>
      <c r="O284" s="128"/>
      <c r="P284" s="407">
        <f t="shared" si="55"/>
        <v>0</v>
      </c>
      <c r="Q284" s="407">
        <f t="shared" si="56"/>
        <v>0</v>
      </c>
    </row>
    <row r="285" spans="1:17" ht="20.25">
      <c r="A285" s="92">
        <v>125</v>
      </c>
      <c r="B285" s="92">
        <v>44121900</v>
      </c>
      <c r="C285" s="14" t="s">
        <v>176</v>
      </c>
      <c r="D285" s="15">
        <v>31</v>
      </c>
      <c r="E285" s="16">
        <v>32.1</v>
      </c>
      <c r="F285" s="11">
        <f>D285*E285</f>
        <v>995.1</v>
      </c>
      <c r="G285" s="15">
        <v>80</v>
      </c>
      <c r="H285" s="141">
        <v>32.1</v>
      </c>
      <c r="I285" s="14">
        <f>G285*H285</f>
        <v>2568</v>
      </c>
      <c r="J285" s="15">
        <v>107</v>
      </c>
      <c r="K285" s="16">
        <v>32.1</v>
      </c>
      <c r="L285" s="14">
        <f>J285*K285</f>
        <v>3434.7000000000003</v>
      </c>
      <c r="M285" s="130">
        <f>D285+G285-J285</f>
        <v>4</v>
      </c>
      <c r="N285" s="16">
        <v>32.1</v>
      </c>
      <c r="O285" s="128">
        <f>F285+I285-L285</f>
        <v>128.39999999999964</v>
      </c>
      <c r="P285" s="407">
        <f t="shared" si="55"/>
        <v>128.39999999999964</v>
      </c>
      <c r="Q285" s="407">
        <f t="shared" si="56"/>
        <v>0</v>
      </c>
    </row>
    <row r="286" spans="1:17" ht="20.25">
      <c r="A286" s="92">
        <v>126</v>
      </c>
      <c r="B286" s="92">
        <v>44121900</v>
      </c>
      <c r="C286" s="14" t="s">
        <v>177</v>
      </c>
      <c r="D286" s="15">
        <v>33</v>
      </c>
      <c r="E286" s="16">
        <v>32.1</v>
      </c>
      <c r="F286" s="11">
        <f>D286*E286</f>
        <v>1059.3</v>
      </c>
      <c r="G286" s="15">
        <v>0</v>
      </c>
      <c r="H286" s="141">
        <v>0</v>
      </c>
      <c r="I286" s="135">
        <f>G286*H286</f>
        <v>0</v>
      </c>
      <c r="J286" s="15">
        <v>7</v>
      </c>
      <c r="K286" s="16">
        <v>32.1</v>
      </c>
      <c r="L286" s="135">
        <f>J286*K286</f>
        <v>224.70000000000002</v>
      </c>
      <c r="M286" s="130">
        <f>D286+G286-J286</f>
        <v>26</v>
      </c>
      <c r="N286" s="16">
        <v>32.1</v>
      </c>
      <c r="O286" s="128">
        <f>F286+I286-L286</f>
        <v>834.5999999999999</v>
      </c>
      <c r="P286" s="407">
        <f t="shared" si="55"/>
        <v>834.5999999999999</v>
      </c>
      <c r="Q286" s="407">
        <f t="shared" si="56"/>
        <v>0</v>
      </c>
    </row>
    <row r="287" spans="1:256" s="352" customFormat="1" ht="21" thickBot="1">
      <c r="A287" s="92"/>
      <c r="B287" s="91"/>
      <c r="C287" s="135"/>
      <c r="D287" s="130"/>
      <c r="E287" s="329"/>
      <c r="F287" s="51">
        <f>SUM(F285:F286)</f>
        <v>2054.4</v>
      </c>
      <c r="G287" s="46"/>
      <c r="H287" s="47"/>
      <c r="I287" s="48">
        <f>SUM(I285:I286)</f>
        <v>2568</v>
      </c>
      <c r="J287" s="46"/>
      <c r="K287" s="49"/>
      <c r="L287" s="48">
        <f>SUM(L285:L286)</f>
        <v>3659.4</v>
      </c>
      <c r="M287" s="130">
        <f>D287+G287-J287</f>
        <v>0</v>
      </c>
      <c r="N287" s="49"/>
      <c r="O287" s="51">
        <f>F287+I287-L287</f>
        <v>962.9999999999995</v>
      </c>
      <c r="P287" s="407">
        <f t="shared" si="55"/>
        <v>0</v>
      </c>
      <c r="Q287" s="407">
        <f t="shared" si="56"/>
        <v>962.9999999999995</v>
      </c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B287" s="55"/>
      <c r="AC287" s="55"/>
      <c r="AD287" s="55"/>
      <c r="AE287" s="55"/>
      <c r="AF287" s="55"/>
      <c r="AG287" s="55"/>
      <c r="AH287" s="55"/>
      <c r="AI287" s="55"/>
      <c r="AJ287" s="55"/>
      <c r="AK287" s="55"/>
      <c r="AL287" s="55"/>
      <c r="AM287" s="55"/>
      <c r="AN287" s="55"/>
      <c r="AO287" s="55"/>
      <c r="AP287" s="55"/>
      <c r="AQ287" s="55"/>
      <c r="AR287" s="55"/>
      <c r="AS287" s="55"/>
      <c r="AT287" s="55"/>
      <c r="AU287" s="55"/>
      <c r="AV287" s="55"/>
      <c r="AW287" s="55"/>
      <c r="AX287" s="55"/>
      <c r="AY287" s="55"/>
      <c r="AZ287" s="55"/>
      <c r="BA287" s="55"/>
      <c r="BB287" s="55"/>
      <c r="BC287" s="55"/>
      <c r="BD287" s="55"/>
      <c r="BE287" s="55"/>
      <c r="BF287" s="55"/>
      <c r="BG287" s="55"/>
      <c r="BH287" s="55"/>
      <c r="BI287" s="55"/>
      <c r="BJ287" s="55"/>
      <c r="BK287" s="55"/>
      <c r="BL287" s="55"/>
      <c r="BM287" s="55"/>
      <c r="BN287" s="55"/>
      <c r="BO287" s="55"/>
      <c r="BP287" s="55"/>
      <c r="BQ287" s="55"/>
      <c r="BR287" s="55"/>
      <c r="BS287" s="55"/>
      <c r="BT287" s="55"/>
      <c r="BU287" s="55"/>
      <c r="BV287" s="55"/>
      <c r="BW287" s="55"/>
      <c r="BX287" s="55"/>
      <c r="BY287" s="55"/>
      <c r="BZ287" s="55"/>
      <c r="CA287" s="55"/>
      <c r="CB287" s="55"/>
      <c r="CC287" s="55"/>
      <c r="CD287" s="55"/>
      <c r="CE287" s="55"/>
      <c r="CF287" s="55"/>
      <c r="CG287" s="55"/>
      <c r="CH287" s="55"/>
      <c r="CI287" s="55"/>
      <c r="CJ287" s="55"/>
      <c r="CK287" s="55"/>
      <c r="CL287" s="55"/>
      <c r="CM287" s="55"/>
      <c r="CN287" s="55"/>
      <c r="CO287" s="55"/>
      <c r="CP287" s="55"/>
      <c r="CQ287" s="55"/>
      <c r="CR287" s="55"/>
      <c r="CS287" s="55"/>
      <c r="CT287" s="55"/>
      <c r="CU287" s="55"/>
      <c r="CV287" s="55"/>
      <c r="CW287" s="55"/>
      <c r="CX287" s="55"/>
      <c r="CY287" s="55"/>
      <c r="CZ287" s="55"/>
      <c r="DA287" s="55"/>
      <c r="DB287" s="55"/>
      <c r="DC287" s="55"/>
      <c r="DD287" s="55"/>
      <c r="DE287" s="55"/>
      <c r="DF287" s="55"/>
      <c r="DG287" s="55"/>
      <c r="DH287" s="55"/>
      <c r="DI287" s="55"/>
      <c r="DJ287" s="55"/>
      <c r="DK287" s="55"/>
      <c r="DL287" s="55"/>
      <c r="DM287" s="55"/>
      <c r="DN287" s="55"/>
      <c r="DO287" s="55"/>
      <c r="DP287" s="55"/>
      <c r="DQ287" s="55"/>
      <c r="DR287" s="55"/>
      <c r="DS287" s="55"/>
      <c r="DT287" s="55"/>
      <c r="DU287" s="55"/>
      <c r="DV287" s="55"/>
      <c r="DW287" s="55"/>
      <c r="DX287" s="55"/>
      <c r="DY287" s="55"/>
      <c r="DZ287" s="55"/>
      <c r="EA287" s="55"/>
      <c r="EB287" s="55"/>
      <c r="EC287" s="55"/>
      <c r="ED287" s="55"/>
      <c r="EE287" s="55"/>
      <c r="EF287" s="55"/>
      <c r="EG287" s="55"/>
      <c r="EH287" s="55"/>
      <c r="EI287" s="55"/>
      <c r="EJ287" s="55"/>
      <c r="EK287" s="55"/>
      <c r="EL287" s="55"/>
      <c r="EM287" s="55"/>
      <c r="EN287" s="55"/>
      <c r="EO287" s="55"/>
      <c r="EP287" s="55"/>
      <c r="EQ287" s="55"/>
      <c r="ER287" s="55"/>
      <c r="ES287" s="55"/>
      <c r="ET287" s="55"/>
      <c r="EU287" s="55"/>
      <c r="EV287" s="55"/>
      <c r="EW287" s="55"/>
      <c r="EX287" s="55"/>
      <c r="EY287" s="55"/>
      <c r="EZ287" s="55"/>
      <c r="FA287" s="55"/>
      <c r="FB287" s="55"/>
      <c r="FC287" s="55"/>
      <c r="FD287" s="55"/>
      <c r="FE287" s="55"/>
      <c r="FF287" s="55"/>
      <c r="FG287" s="55"/>
      <c r="FH287" s="55"/>
      <c r="FI287" s="55"/>
      <c r="FJ287" s="55"/>
      <c r="FK287" s="55"/>
      <c r="FL287" s="55"/>
      <c r="FM287" s="55"/>
      <c r="FN287" s="55"/>
      <c r="FO287" s="55"/>
      <c r="FP287" s="55"/>
      <c r="FQ287" s="55"/>
      <c r="FR287" s="55"/>
      <c r="FS287" s="55"/>
      <c r="FT287" s="55"/>
      <c r="FU287" s="55"/>
      <c r="FV287" s="55"/>
      <c r="FW287" s="55"/>
      <c r="FX287" s="55"/>
      <c r="FY287" s="55"/>
      <c r="FZ287" s="55"/>
      <c r="GA287" s="55"/>
      <c r="GB287" s="55"/>
      <c r="GC287" s="55"/>
      <c r="GD287" s="55"/>
      <c r="GE287" s="55"/>
      <c r="GF287" s="55"/>
      <c r="GG287" s="55"/>
      <c r="GH287" s="55"/>
      <c r="GI287" s="55"/>
      <c r="GJ287" s="55"/>
      <c r="GK287" s="55"/>
      <c r="GL287" s="55"/>
      <c r="GM287" s="55"/>
      <c r="GN287" s="55"/>
      <c r="GO287" s="55"/>
      <c r="GP287" s="55"/>
      <c r="GQ287" s="55"/>
      <c r="GR287" s="55"/>
      <c r="GS287" s="55"/>
      <c r="GT287" s="55"/>
      <c r="GU287" s="55"/>
      <c r="GV287" s="55"/>
      <c r="GW287" s="55"/>
      <c r="GX287" s="55"/>
      <c r="GY287" s="55"/>
      <c r="GZ287" s="55"/>
      <c r="HA287" s="55"/>
      <c r="HB287" s="55"/>
      <c r="HC287" s="55"/>
      <c r="HD287" s="55"/>
      <c r="HE287" s="55"/>
      <c r="HF287" s="55"/>
      <c r="HG287" s="55"/>
      <c r="HH287" s="55"/>
      <c r="HI287" s="55"/>
      <c r="HJ287" s="55"/>
      <c r="HK287" s="55"/>
      <c r="HL287" s="55"/>
      <c r="HM287" s="55"/>
      <c r="HN287" s="55"/>
      <c r="HO287" s="55"/>
      <c r="HP287" s="55"/>
      <c r="HQ287" s="55"/>
      <c r="HR287" s="55"/>
      <c r="HS287" s="55"/>
      <c r="HT287" s="55"/>
      <c r="HU287" s="55"/>
      <c r="HV287" s="55"/>
      <c r="HW287" s="55"/>
      <c r="HX287" s="55"/>
      <c r="HY287" s="55"/>
      <c r="HZ287" s="55"/>
      <c r="IA287" s="55"/>
      <c r="IB287" s="55"/>
      <c r="IC287" s="55"/>
      <c r="ID287" s="55"/>
      <c r="IE287" s="55"/>
      <c r="IF287" s="55"/>
      <c r="IG287" s="55"/>
      <c r="IH287" s="55"/>
      <c r="II287" s="55"/>
      <c r="IJ287" s="55"/>
      <c r="IK287" s="55"/>
      <c r="IL287" s="55"/>
      <c r="IM287" s="55"/>
      <c r="IN287" s="55"/>
      <c r="IO287" s="55"/>
      <c r="IP287" s="55"/>
      <c r="IQ287" s="55"/>
      <c r="IR287" s="55"/>
      <c r="IS287" s="55"/>
      <c r="IT287" s="55"/>
      <c r="IU287" s="55"/>
      <c r="IV287" s="55"/>
    </row>
    <row r="288" spans="1:17" s="22" customFormat="1" ht="21" thickTop="1">
      <c r="A288" s="92"/>
      <c r="B288" s="92"/>
      <c r="C288" s="14"/>
      <c r="D288" s="15"/>
      <c r="E288" s="16"/>
      <c r="F288" s="11"/>
      <c r="G288" s="15"/>
      <c r="H288" s="141"/>
      <c r="I288" s="14"/>
      <c r="J288" s="15"/>
      <c r="K288" s="16"/>
      <c r="L288" s="14"/>
      <c r="M288" s="130"/>
      <c r="N288" s="16"/>
      <c r="O288" s="128"/>
      <c r="P288" s="407">
        <f t="shared" si="55"/>
        <v>0</v>
      </c>
      <c r="Q288" s="407">
        <f t="shared" si="56"/>
        <v>0</v>
      </c>
    </row>
    <row r="289" spans="1:17" s="22" customFormat="1" ht="20.25">
      <c r="A289" s="92">
        <v>127</v>
      </c>
      <c r="B289" s="92">
        <v>44122000</v>
      </c>
      <c r="C289" s="14" t="s">
        <v>178</v>
      </c>
      <c r="D289" s="15">
        <v>5350</v>
      </c>
      <c r="E289" s="16">
        <v>1.6</v>
      </c>
      <c r="F289" s="11">
        <f>D289*E289</f>
        <v>8560</v>
      </c>
      <c r="G289" s="15">
        <v>0</v>
      </c>
      <c r="H289" s="141">
        <v>0</v>
      </c>
      <c r="I289" s="135">
        <f>G289*H289</f>
        <v>0</v>
      </c>
      <c r="J289" s="15">
        <v>5350</v>
      </c>
      <c r="K289" s="16">
        <v>1.6</v>
      </c>
      <c r="L289" s="135">
        <f>J289*K289</f>
        <v>8560</v>
      </c>
      <c r="M289" s="130">
        <f aca="true" t="shared" si="58" ref="M289:M295">D289+G289-J289</f>
        <v>0</v>
      </c>
      <c r="N289" s="16">
        <v>0</v>
      </c>
      <c r="O289" s="128">
        <f>M289*N289</f>
        <v>0</v>
      </c>
      <c r="P289" s="407">
        <f t="shared" si="55"/>
        <v>0</v>
      </c>
      <c r="Q289" s="407">
        <f t="shared" si="56"/>
        <v>0</v>
      </c>
    </row>
    <row r="290" spans="1:17" s="22" customFormat="1" ht="20.25">
      <c r="A290" s="92">
        <v>127</v>
      </c>
      <c r="B290" s="92">
        <v>44122000</v>
      </c>
      <c r="C290" s="14" t="s">
        <v>178</v>
      </c>
      <c r="D290" s="15">
        <v>0</v>
      </c>
      <c r="E290" s="16">
        <v>0</v>
      </c>
      <c r="F290" s="11">
        <f aca="true" t="shared" si="59" ref="F290:F295">D290*E290</f>
        <v>0</v>
      </c>
      <c r="G290" s="15">
        <v>10000</v>
      </c>
      <c r="H290" s="141">
        <v>1.5</v>
      </c>
      <c r="I290" s="135">
        <f aca="true" t="shared" si="60" ref="I290:I295">G290*H290</f>
        <v>15000</v>
      </c>
      <c r="J290" s="15">
        <v>7020</v>
      </c>
      <c r="K290" s="16">
        <v>1.5</v>
      </c>
      <c r="L290" s="135">
        <f aca="true" t="shared" si="61" ref="L290:L295">J290*K290</f>
        <v>10530</v>
      </c>
      <c r="M290" s="130">
        <f t="shared" si="58"/>
        <v>2980</v>
      </c>
      <c r="N290" s="16">
        <v>0</v>
      </c>
      <c r="O290" s="128">
        <f aca="true" t="shared" si="62" ref="O290:O295">M290*N290</f>
        <v>0</v>
      </c>
      <c r="P290" s="407">
        <f t="shared" si="55"/>
        <v>4470</v>
      </c>
      <c r="Q290" s="407">
        <f t="shared" si="56"/>
        <v>-4470</v>
      </c>
    </row>
    <row r="291" spans="1:17" s="22" customFormat="1" ht="20.25">
      <c r="A291" s="92">
        <v>128</v>
      </c>
      <c r="B291" s="92">
        <v>44122000</v>
      </c>
      <c r="C291" s="14" t="s">
        <v>179</v>
      </c>
      <c r="D291" s="15">
        <v>6650</v>
      </c>
      <c r="E291" s="16">
        <v>2.76</v>
      </c>
      <c r="F291" s="11">
        <f t="shared" si="59"/>
        <v>18354</v>
      </c>
      <c r="G291" s="15">
        <v>0</v>
      </c>
      <c r="H291" s="141">
        <v>0</v>
      </c>
      <c r="I291" s="135">
        <f t="shared" si="60"/>
        <v>0</v>
      </c>
      <c r="J291" s="15">
        <v>1130</v>
      </c>
      <c r="K291" s="16">
        <v>2.76</v>
      </c>
      <c r="L291" s="135">
        <f t="shared" si="61"/>
        <v>3118.7999999999997</v>
      </c>
      <c r="M291" s="130">
        <f t="shared" si="58"/>
        <v>5520</v>
      </c>
      <c r="N291" s="16">
        <v>2.76</v>
      </c>
      <c r="O291" s="128">
        <f t="shared" si="62"/>
        <v>15235.199999999999</v>
      </c>
      <c r="P291" s="407">
        <f t="shared" si="55"/>
        <v>15235.2</v>
      </c>
      <c r="Q291" s="407">
        <f t="shared" si="56"/>
        <v>0</v>
      </c>
    </row>
    <row r="292" spans="1:17" s="22" customFormat="1" ht="20.25">
      <c r="A292" s="231">
        <v>129</v>
      </c>
      <c r="B292" s="92">
        <v>44122000</v>
      </c>
      <c r="C292" s="14" t="s">
        <v>180</v>
      </c>
      <c r="D292" s="15">
        <v>3764</v>
      </c>
      <c r="E292" s="16">
        <v>8.56</v>
      </c>
      <c r="F292" s="11">
        <f t="shared" si="59"/>
        <v>32219.84</v>
      </c>
      <c r="G292" s="15">
        <v>0</v>
      </c>
      <c r="H292" s="141">
        <v>0</v>
      </c>
      <c r="I292" s="135">
        <f t="shared" si="60"/>
        <v>0</v>
      </c>
      <c r="J292" s="15">
        <v>1384</v>
      </c>
      <c r="K292" s="16">
        <v>8.56</v>
      </c>
      <c r="L292" s="135">
        <f t="shared" si="61"/>
        <v>11847.04</v>
      </c>
      <c r="M292" s="130">
        <f t="shared" si="58"/>
        <v>2380</v>
      </c>
      <c r="N292" s="16">
        <v>8.56</v>
      </c>
      <c r="O292" s="128">
        <f t="shared" si="62"/>
        <v>20372.800000000003</v>
      </c>
      <c r="P292" s="407">
        <f t="shared" si="55"/>
        <v>20372.8</v>
      </c>
      <c r="Q292" s="407">
        <f t="shared" si="56"/>
        <v>0</v>
      </c>
    </row>
    <row r="293" spans="1:17" s="22" customFormat="1" ht="20.25">
      <c r="A293" s="92">
        <v>130</v>
      </c>
      <c r="B293" s="92">
        <v>44122000</v>
      </c>
      <c r="C293" s="14" t="s">
        <v>181</v>
      </c>
      <c r="D293" s="15">
        <v>3288</v>
      </c>
      <c r="E293" s="16">
        <v>2.56</v>
      </c>
      <c r="F293" s="11">
        <f t="shared" si="59"/>
        <v>8417.28</v>
      </c>
      <c r="G293" s="15">
        <v>0</v>
      </c>
      <c r="H293" s="141">
        <v>0</v>
      </c>
      <c r="I293" s="135">
        <f t="shared" si="60"/>
        <v>0</v>
      </c>
      <c r="J293" s="15">
        <v>488</v>
      </c>
      <c r="K293" s="16">
        <v>2.56</v>
      </c>
      <c r="L293" s="135">
        <f t="shared" si="61"/>
        <v>1249.28</v>
      </c>
      <c r="M293" s="130">
        <f t="shared" si="58"/>
        <v>2800</v>
      </c>
      <c r="N293" s="16">
        <v>2.56</v>
      </c>
      <c r="O293" s="128">
        <f t="shared" si="62"/>
        <v>7168</v>
      </c>
      <c r="P293" s="407">
        <f t="shared" si="55"/>
        <v>7168.000000000001</v>
      </c>
      <c r="Q293" s="407">
        <f t="shared" si="56"/>
        <v>0</v>
      </c>
    </row>
    <row r="294" spans="1:17" s="22" customFormat="1" ht="20.25">
      <c r="A294" s="92">
        <v>131</v>
      </c>
      <c r="B294" s="92">
        <v>44122000</v>
      </c>
      <c r="C294" s="14" t="s">
        <v>182</v>
      </c>
      <c r="D294" s="15">
        <v>540</v>
      </c>
      <c r="E294" s="16">
        <v>0.54</v>
      </c>
      <c r="F294" s="11">
        <f t="shared" si="59"/>
        <v>291.6</v>
      </c>
      <c r="G294" s="15">
        <v>0</v>
      </c>
      <c r="H294" s="141">
        <v>0</v>
      </c>
      <c r="I294" s="135">
        <f t="shared" si="60"/>
        <v>0</v>
      </c>
      <c r="J294" s="15">
        <v>540</v>
      </c>
      <c r="K294" s="16">
        <v>0.54</v>
      </c>
      <c r="L294" s="135">
        <f t="shared" si="61"/>
        <v>291.6</v>
      </c>
      <c r="M294" s="130">
        <f t="shared" si="58"/>
        <v>0</v>
      </c>
      <c r="N294" s="16">
        <v>0</v>
      </c>
      <c r="O294" s="128">
        <f t="shared" si="62"/>
        <v>0</v>
      </c>
      <c r="P294" s="407">
        <f t="shared" si="55"/>
        <v>0</v>
      </c>
      <c r="Q294" s="407">
        <f t="shared" si="56"/>
        <v>0</v>
      </c>
    </row>
    <row r="295" spans="1:17" s="22" customFormat="1" ht="20.25">
      <c r="A295" s="92">
        <v>131</v>
      </c>
      <c r="B295" s="92">
        <v>44122000</v>
      </c>
      <c r="C295" s="14" t="s">
        <v>182</v>
      </c>
      <c r="D295" s="15">
        <v>3000</v>
      </c>
      <c r="E295" s="16">
        <v>4.28</v>
      </c>
      <c r="F295" s="11">
        <f t="shared" si="59"/>
        <v>12840</v>
      </c>
      <c r="G295" s="15">
        <v>0</v>
      </c>
      <c r="H295" s="141">
        <v>0</v>
      </c>
      <c r="I295" s="135">
        <f t="shared" si="60"/>
        <v>0</v>
      </c>
      <c r="J295" s="15">
        <v>60</v>
      </c>
      <c r="K295" s="16">
        <v>4.28</v>
      </c>
      <c r="L295" s="135">
        <f t="shared" si="61"/>
        <v>256.8</v>
      </c>
      <c r="M295" s="130">
        <f t="shared" si="58"/>
        <v>2940</v>
      </c>
      <c r="N295" s="16">
        <v>4.28</v>
      </c>
      <c r="O295" s="128">
        <f t="shared" si="62"/>
        <v>12583.2</v>
      </c>
      <c r="P295" s="407">
        <f t="shared" si="55"/>
        <v>12583.2</v>
      </c>
      <c r="Q295" s="407">
        <f t="shared" si="56"/>
        <v>0</v>
      </c>
    </row>
    <row r="296" spans="1:17" s="22" customFormat="1" ht="21">
      <c r="A296" s="390"/>
      <c r="B296" s="144"/>
      <c r="C296" s="145"/>
      <c r="D296" s="146"/>
      <c r="E296" s="147"/>
      <c r="F296" s="45">
        <f>SUM(F289:F295)</f>
        <v>80682.72</v>
      </c>
      <c r="G296" s="148"/>
      <c r="H296" s="149"/>
      <c r="I296" s="150">
        <f>SUM(I289:I295)</f>
        <v>15000</v>
      </c>
      <c r="J296" s="148"/>
      <c r="K296" s="151"/>
      <c r="L296" s="150">
        <f>SUM(L289:L295)</f>
        <v>35853.52</v>
      </c>
      <c r="M296" s="152"/>
      <c r="N296" s="151"/>
      <c r="O296" s="51">
        <f>F296+I296-L296</f>
        <v>59829.200000000004</v>
      </c>
      <c r="P296" s="407">
        <f t="shared" si="55"/>
        <v>0</v>
      </c>
      <c r="Q296" s="407">
        <f t="shared" si="56"/>
        <v>59829.200000000004</v>
      </c>
    </row>
    <row r="297" spans="1:17" s="22" customFormat="1" ht="21.75" thickBot="1">
      <c r="A297" s="391"/>
      <c r="B297" s="388" t="s">
        <v>183</v>
      </c>
      <c r="C297" s="389"/>
      <c r="D297" s="153"/>
      <c r="E297" s="154"/>
      <c r="F297" s="382">
        <f>F122+F260+F279+F283+F287+F296</f>
        <v>640121.3200000001</v>
      </c>
      <c r="G297" s="383"/>
      <c r="H297" s="384"/>
      <c r="I297" s="385">
        <f>I122+I260+I279+I283+I287+I296</f>
        <v>1754853.8899999997</v>
      </c>
      <c r="J297" s="383"/>
      <c r="K297" s="386"/>
      <c r="L297" s="385">
        <f>L122+L260+L279+L283+L287+L296</f>
        <v>1804097.6400000001</v>
      </c>
      <c r="M297" s="383"/>
      <c r="N297" s="386"/>
      <c r="O297" s="387">
        <f>F297+I297-L297</f>
        <v>590877.5699999998</v>
      </c>
      <c r="P297" s="409"/>
      <c r="Q297" s="409"/>
    </row>
    <row r="298" spans="1:17" s="55" customFormat="1" ht="21.75" thickTop="1">
      <c r="A298" s="26"/>
      <c r="B298" s="367"/>
      <c r="C298" s="354"/>
      <c r="D298" s="355"/>
      <c r="E298" s="354"/>
      <c r="F298" s="368"/>
      <c r="G298" s="369"/>
      <c r="H298" s="370"/>
      <c r="I298" s="368"/>
      <c r="J298" s="369"/>
      <c r="K298" s="368"/>
      <c r="L298" s="368"/>
      <c r="M298" s="369"/>
      <c r="N298" s="368"/>
      <c r="O298" s="368"/>
      <c r="P298" s="408"/>
      <c r="Q298" s="408"/>
    </row>
    <row r="299" spans="1:17" s="55" customFormat="1" ht="21">
      <c r="A299" s="26"/>
      <c r="B299" s="373"/>
      <c r="C299" s="373"/>
      <c r="D299" s="374"/>
      <c r="E299" s="375"/>
      <c r="F299" s="363"/>
      <c r="G299" s="376"/>
      <c r="H299" s="377"/>
      <c r="I299" s="363"/>
      <c r="J299" s="376"/>
      <c r="K299" s="363"/>
      <c r="L299" s="363"/>
      <c r="M299" s="376"/>
      <c r="N299" s="363"/>
      <c r="O299" s="363"/>
      <c r="P299" s="408"/>
      <c r="Q299" s="408"/>
    </row>
    <row r="300" spans="1:17" s="22" customFormat="1" ht="20.25">
      <c r="A300" s="367"/>
      <c r="B300" s="367"/>
      <c r="C300" s="354"/>
      <c r="D300" s="355"/>
      <c r="E300" s="354"/>
      <c r="F300" s="354"/>
      <c r="G300" s="355"/>
      <c r="H300" s="356"/>
      <c r="I300" s="354"/>
      <c r="J300" s="355"/>
      <c r="K300" s="354"/>
      <c r="L300" s="354"/>
      <c r="M300" s="355"/>
      <c r="N300" s="354"/>
      <c r="O300" s="354"/>
      <c r="P300" s="409"/>
      <c r="Q300" s="409"/>
    </row>
    <row r="301" spans="1:17" s="22" customFormat="1" ht="21">
      <c r="A301" s="26"/>
      <c r="B301" s="367"/>
      <c r="C301" s="372"/>
      <c r="D301" s="355"/>
      <c r="E301" s="354"/>
      <c r="F301" s="354"/>
      <c r="G301" s="355"/>
      <c r="H301" s="356"/>
      <c r="I301" s="354"/>
      <c r="J301" s="355"/>
      <c r="K301" s="354"/>
      <c r="L301" s="354"/>
      <c r="M301" s="355"/>
      <c r="N301" s="354"/>
      <c r="O301" s="354"/>
      <c r="P301" s="409"/>
      <c r="Q301" s="409"/>
    </row>
    <row r="302" spans="1:17" s="22" customFormat="1" ht="21">
      <c r="A302" s="26"/>
      <c r="B302" s="367"/>
      <c r="C302" s="354"/>
      <c r="D302" s="355"/>
      <c r="E302" s="354"/>
      <c r="F302" s="354"/>
      <c r="G302" s="355"/>
      <c r="H302" s="356"/>
      <c r="I302" s="354"/>
      <c r="J302" s="355"/>
      <c r="K302" s="354"/>
      <c r="L302" s="354"/>
      <c r="M302" s="355"/>
      <c r="N302" s="354"/>
      <c r="O302" s="354"/>
      <c r="P302" s="409"/>
      <c r="Q302" s="409"/>
    </row>
    <row r="303" spans="1:17" s="22" customFormat="1" ht="21">
      <c r="A303" s="26"/>
      <c r="B303" s="367"/>
      <c r="C303" s="354"/>
      <c r="D303" s="355"/>
      <c r="E303" s="354"/>
      <c r="F303" s="368"/>
      <c r="G303" s="369"/>
      <c r="H303" s="370"/>
      <c r="I303" s="368"/>
      <c r="J303" s="369"/>
      <c r="K303" s="368"/>
      <c r="L303" s="368"/>
      <c r="M303" s="369"/>
      <c r="N303" s="368"/>
      <c r="O303" s="368"/>
      <c r="P303" s="409"/>
      <c r="Q303" s="409"/>
    </row>
    <row r="304" spans="1:17" s="22" customFormat="1" ht="21">
      <c r="A304" s="26"/>
      <c r="B304" s="373"/>
      <c r="C304" s="373"/>
      <c r="D304" s="374"/>
      <c r="E304" s="375"/>
      <c r="F304" s="363"/>
      <c r="G304" s="376"/>
      <c r="H304" s="377"/>
      <c r="I304" s="363"/>
      <c r="J304" s="376"/>
      <c r="K304" s="363"/>
      <c r="L304" s="363"/>
      <c r="M304" s="376"/>
      <c r="N304" s="363"/>
      <c r="O304" s="363"/>
      <c r="P304" s="409"/>
      <c r="Q304" s="409"/>
    </row>
    <row r="305" spans="1:17" s="22" customFormat="1" ht="20.25">
      <c r="A305" s="353"/>
      <c r="B305" s="353"/>
      <c r="C305" s="354"/>
      <c r="D305" s="355"/>
      <c r="E305" s="354"/>
      <c r="F305" s="354"/>
      <c r="G305" s="355"/>
      <c r="H305" s="356"/>
      <c r="I305" s="354"/>
      <c r="J305" s="355"/>
      <c r="K305" s="354"/>
      <c r="L305" s="354"/>
      <c r="M305" s="355"/>
      <c r="N305" s="354"/>
      <c r="O305" s="354"/>
      <c r="P305" s="409"/>
      <c r="Q305" s="409"/>
    </row>
    <row r="306" spans="1:17" s="22" customFormat="1" ht="20.25">
      <c r="A306" s="353"/>
      <c r="B306" s="353"/>
      <c r="C306" s="354"/>
      <c r="D306" s="355"/>
      <c r="E306" s="354"/>
      <c r="F306" s="354"/>
      <c r="G306" s="355"/>
      <c r="H306" s="356"/>
      <c r="I306" s="354"/>
      <c r="J306" s="355"/>
      <c r="K306" s="354"/>
      <c r="L306" s="354"/>
      <c r="M306" s="355"/>
      <c r="N306" s="354"/>
      <c r="O306" s="354"/>
      <c r="P306" s="409"/>
      <c r="Q306" s="409"/>
    </row>
    <row r="307" spans="1:17" s="22" customFormat="1" ht="21">
      <c r="A307" s="18"/>
      <c r="B307" s="353"/>
      <c r="C307" s="357"/>
      <c r="D307" s="358"/>
      <c r="E307" s="145"/>
      <c r="F307" s="354"/>
      <c r="G307" s="358"/>
      <c r="H307" s="359"/>
      <c r="I307" s="354"/>
      <c r="J307" s="358"/>
      <c r="K307" s="145"/>
      <c r="L307" s="354"/>
      <c r="M307" s="355"/>
      <c r="N307" s="145"/>
      <c r="O307" s="145"/>
      <c r="P307" s="409"/>
      <c r="Q307" s="409"/>
    </row>
    <row r="308" spans="1:17" s="22" customFormat="1" ht="21">
      <c r="A308" s="18"/>
      <c r="B308" s="353"/>
      <c r="C308" s="145"/>
      <c r="D308" s="358"/>
      <c r="E308" s="145"/>
      <c r="F308" s="354"/>
      <c r="G308" s="358"/>
      <c r="H308" s="359"/>
      <c r="I308" s="354"/>
      <c r="J308" s="358"/>
      <c r="K308" s="145"/>
      <c r="L308" s="354"/>
      <c r="M308" s="355"/>
      <c r="N308" s="145"/>
      <c r="O308" s="145"/>
      <c r="P308" s="409"/>
      <c r="Q308" s="409"/>
    </row>
    <row r="309" spans="1:17" s="55" customFormat="1" ht="21">
      <c r="A309" s="26"/>
      <c r="B309" s="367"/>
      <c r="C309" s="354"/>
      <c r="D309" s="355"/>
      <c r="E309" s="354"/>
      <c r="F309" s="368"/>
      <c r="G309" s="369"/>
      <c r="H309" s="370"/>
      <c r="I309" s="368"/>
      <c r="J309" s="369"/>
      <c r="K309" s="368"/>
      <c r="L309" s="368"/>
      <c r="M309" s="369"/>
      <c r="N309" s="368"/>
      <c r="O309" s="368"/>
      <c r="P309" s="408"/>
      <c r="Q309" s="408"/>
    </row>
    <row r="310" spans="1:17" s="22" customFormat="1" ht="21">
      <c r="A310" s="18"/>
      <c r="B310" s="360"/>
      <c r="C310" s="360"/>
      <c r="D310" s="361"/>
      <c r="E310" s="362"/>
      <c r="F310" s="363"/>
      <c r="G310" s="364"/>
      <c r="H310" s="365"/>
      <c r="I310" s="363"/>
      <c r="J310" s="364"/>
      <c r="K310" s="366"/>
      <c r="L310" s="363"/>
      <c r="M310" s="364"/>
      <c r="N310" s="366"/>
      <c r="O310" s="366"/>
      <c r="P310" s="409"/>
      <c r="Q310" s="409"/>
    </row>
    <row r="311" spans="1:17" s="22" customFormat="1" ht="21">
      <c r="A311" s="18"/>
      <c r="B311" s="19"/>
      <c r="C311" s="8"/>
      <c r="D311" s="20"/>
      <c r="E311" s="8"/>
      <c r="F311" s="23"/>
      <c r="G311" s="20"/>
      <c r="H311" s="21"/>
      <c r="I311" s="23"/>
      <c r="J311" s="20"/>
      <c r="K311" s="8"/>
      <c r="L311" s="23"/>
      <c r="M311" s="20"/>
      <c r="N311" s="8"/>
      <c r="O311" s="8"/>
      <c r="P311" s="409"/>
      <c r="Q311" s="409"/>
    </row>
    <row r="312" spans="1:17" s="22" customFormat="1" ht="21">
      <c r="A312" s="18"/>
      <c r="B312" s="19"/>
      <c r="C312" s="8"/>
      <c r="D312" s="20"/>
      <c r="E312" s="8"/>
      <c r="F312" s="23"/>
      <c r="G312" s="20"/>
      <c r="H312" s="21"/>
      <c r="I312" s="23"/>
      <c r="J312" s="20"/>
      <c r="K312" s="8"/>
      <c r="L312" s="23"/>
      <c r="M312" s="20"/>
      <c r="N312" s="8"/>
      <c r="O312" s="8"/>
      <c r="P312" s="409"/>
      <c r="Q312" s="409"/>
    </row>
    <row r="313" spans="1:17" s="22" customFormat="1" ht="21">
      <c r="A313" s="18"/>
      <c r="B313" s="19"/>
      <c r="C313" s="8"/>
      <c r="D313" s="20"/>
      <c r="E313" s="8"/>
      <c r="F313" s="23"/>
      <c r="G313" s="20"/>
      <c r="H313" s="21"/>
      <c r="I313" s="23"/>
      <c r="J313" s="20"/>
      <c r="K313" s="8"/>
      <c r="L313" s="23"/>
      <c r="M313" s="20"/>
      <c r="N313" s="8"/>
      <c r="O313" s="8"/>
      <c r="P313" s="409"/>
      <c r="Q313" s="409"/>
    </row>
    <row r="314" spans="1:17" s="22" customFormat="1" ht="21">
      <c r="A314" s="18"/>
      <c r="B314" s="19"/>
      <c r="C314" s="8"/>
      <c r="D314" s="20"/>
      <c r="E314" s="8"/>
      <c r="F314" s="23"/>
      <c r="G314" s="20"/>
      <c r="H314" s="21"/>
      <c r="I314" s="23"/>
      <c r="J314" s="20"/>
      <c r="K314" s="8"/>
      <c r="L314" s="23"/>
      <c r="M314" s="20"/>
      <c r="N314" s="8"/>
      <c r="O314" s="8"/>
      <c r="P314" s="409"/>
      <c r="Q314" s="409"/>
    </row>
    <row r="315" spans="1:17" s="22" customFormat="1" ht="21">
      <c r="A315" s="18"/>
      <c r="B315" s="19"/>
      <c r="C315" s="8"/>
      <c r="D315" s="20"/>
      <c r="E315" s="8"/>
      <c r="F315" s="23"/>
      <c r="G315" s="20"/>
      <c r="H315" s="21"/>
      <c r="I315" s="23"/>
      <c r="J315" s="20"/>
      <c r="K315" s="8"/>
      <c r="L315" s="23"/>
      <c r="M315" s="20"/>
      <c r="N315" s="8"/>
      <c r="O315" s="8"/>
      <c r="P315" s="409"/>
      <c r="Q315" s="409"/>
    </row>
    <row r="316" spans="1:17" s="22" customFormat="1" ht="21">
      <c r="A316" s="18"/>
      <c r="B316" s="19"/>
      <c r="C316" s="8"/>
      <c r="D316" s="20"/>
      <c r="E316" s="8"/>
      <c r="F316" s="23"/>
      <c r="G316" s="20"/>
      <c r="H316" s="21"/>
      <c r="I316" s="23"/>
      <c r="J316" s="20"/>
      <c r="K316" s="8"/>
      <c r="L316" s="23"/>
      <c r="M316" s="20"/>
      <c r="N316" s="8"/>
      <c r="O316" s="8"/>
      <c r="P316" s="409"/>
      <c r="Q316" s="409"/>
    </row>
    <row r="317" spans="1:17" s="22" customFormat="1" ht="21">
      <c r="A317" s="18"/>
      <c r="B317" s="19"/>
      <c r="C317" s="8"/>
      <c r="D317" s="20"/>
      <c r="E317" s="8"/>
      <c r="F317" s="23"/>
      <c r="G317" s="20"/>
      <c r="H317" s="21"/>
      <c r="I317" s="23"/>
      <c r="J317" s="20"/>
      <c r="K317" s="8"/>
      <c r="L317" s="23"/>
      <c r="M317" s="20"/>
      <c r="N317" s="8"/>
      <c r="O317" s="8"/>
      <c r="P317" s="409"/>
      <c r="Q317" s="409"/>
    </row>
    <row r="318" spans="1:17" s="22" customFormat="1" ht="21">
      <c r="A318" s="18"/>
      <c r="B318" s="19"/>
      <c r="C318" s="8"/>
      <c r="D318" s="20"/>
      <c r="E318" s="8"/>
      <c r="F318" s="23"/>
      <c r="G318" s="20"/>
      <c r="H318" s="21"/>
      <c r="I318" s="23"/>
      <c r="J318" s="20"/>
      <c r="K318" s="8"/>
      <c r="L318" s="23"/>
      <c r="M318" s="20"/>
      <c r="N318" s="8"/>
      <c r="O318" s="8"/>
      <c r="P318" s="409"/>
      <c r="Q318" s="409"/>
    </row>
    <row r="319" spans="1:17" s="22" customFormat="1" ht="21">
      <c r="A319" s="18"/>
      <c r="B319" s="19"/>
      <c r="C319" s="8"/>
      <c r="D319" s="20"/>
      <c r="E319" s="8"/>
      <c r="F319" s="23"/>
      <c r="G319" s="20"/>
      <c r="H319" s="21"/>
      <c r="I319" s="23"/>
      <c r="J319" s="20"/>
      <c r="K319" s="8"/>
      <c r="L319" s="23"/>
      <c r="M319" s="20"/>
      <c r="N319" s="8"/>
      <c r="O319" s="8"/>
      <c r="P319" s="409"/>
      <c r="Q319" s="409"/>
    </row>
    <row r="320" spans="1:17" s="22" customFormat="1" ht="21">
      <c r="A320" s="18"/>
      <c r="B320" s="19"/>
      <c r="C320" s="8"/>
      <c r="D320" s="20"/>
      <c r="E320" s="8"/>
      <c r="F320" s="23"/>
      <c r="G320" s="20"/>
      <c r="H320" s="21"/>
      <c r="I320" s="23"/>
      <c r="J320" s="20"/>
      <c r="K320" s="8"/>
      <c r="L320" s="23"/>
      <c r="M320" s="20"/>
      <c r="N320" s="8"/>
      <c r="O320" s="8"/>
      <c r="P320" s="409"/>
      <c r="Q320" s="409"/>
    </row>
    <row r="321" spans="1:17" s="22" customFormat="1" ht="21">
      <c r="A321" s="18"/>
      <c r="B321" s="25"/>
      <c r="C321" s="23"/>
      <c r="D321" s="20"/>
      <c r="E321" s="8"/>
      <c r="F321" s="23"/>
      <c r="G321" s="20"/>
      <c r="H321" s="21"/>
      <c r="I321" s="23"/>
      <c r="J321" s="20"/>
      <c r="K321" s="8"/>
      <c r="L321" s="23"/>
      <c r="M321" s="20"/>
      <c r="N321" s="8"/>
      <c r="O321" s="8"/>
      <c r="P321" s="409"/>
      <c r="Q321" s="409"/>
    </row>
    <row r="322" spans="1:17" s="22" customFormat="1" ht="21">
      <c r="A322" s="18"/>
      <c r="B322" s="19"/>
      <c r="C322" s="8"/>
      <c r="D322" s="20"/>
      <c r="E322" s="8"/>
      <c r="F322" s="23"/>
      <c r="G322" s="20"/>
      <c r="H322" s="21"/>
      <c r="I322" s="23"/>
      <c r="J322" s="20"/>
      <c r="K322" s="8"/>
      <c r="L322" s="23"/>
      <c r="M322" s="20"/>
      <c r="N322" s="8"/>
      <c r="O322" s="8"/>
      <c r="P322" s="409"/>
      <c r="Q322" s="409"/>
    </row>
    <row r="323" spans="1:17" s="22" customFormat="1" ht="21">
      <c r="A323" s="18"/>
      <c r="B323" s="19"/>
      <c r="C323" s="8"/>
      <c r="D323" s="20"/>
      <c r="E323" s="8"/>
      <c r="F323" s="23"/>
      <c r="G323" s="20"/>
      <c r="H323" s="21"/>
      <c r="I323" s="23"/>
      <c r="J323" s="20"/>
      <c r="K323" s="8"/>
      <c r="L323" s="23"/>
      <c r="M323" s="20"/>
      <c r="N323" s="8"/>
      <c r="O323" s="8"/>
      <c r="P323" s="409"/>
      <c r="Q323" s="409"/>
    </row>
    <row r="324" spans="1:17" s="22" customFormat="1" ht="21">
      <c r="A324" s="18"/>
      <c r="B324" s="19"/>
      <c r="C324" s="8"/>
      <c r="D324" s="20"/>
      <c r="E324" s="8"/>
      <c r="F324" s="23"/>
      <c r="G324" s="20"/>
      <c r="H324" s="21"/>
      <c r="I324" s="23"/>
      <c r="J324" s="20"/>
      <c r="K324" s="8"/>
      <c r="L324" s="23"/>
      <c r="M324" s="20"/>
      <c r="N324" s="8"/>
      <c r="O324" s="8"/>
      <c r="P324" s="409"/>
      <c r="Q324" s="409"/>
    </row>
    <row r="325" spans="1:17" s="22" customFormat="1" ht="21">
      <c r="A325" s="18"/>
      <c r="B325" s="19"/>
      <c r="C325" s="8"/>
      <c r="D325" s="20"/>
      <c r="E325" s="8"/>
      <c r="F325" s="23"/>
      <c r="G325" s="20"/>
      <c r="H325" s="21"/>
      <c r="I325" s="23"/>
      <c r="J325" s="20"/>
      <c r="K325" s="8"/>
      <c r="L325" s="23"/>
      <c r="M325" s="20"/>
      <c r="N325" s="8"/>
      <c r="O325" s="8"/>
      <c r="P325" s="409"/>
      <c r="Q325" s="409"/>
    </row>
    <row r="326" spans="1:17" s="22" customFormat="1" ht="21">
      <c r="A326" s="18"/>
      <c r="B326" s="19"/>
      <c r="C326" s="8"/>
      <c r="D326" s="20"/>
      <c r="E326" s="8"/>
      <c r="F326" s="23"/>
      <c r="G326" s="20"/>
      <c r="H326" s="21"/>
      <c r="I326" s="23"/>
      <c r="J326" s="20"/>
      <c r="K326" s="8"/>
      <c r="L326" s="23"/>
      <c r="M326" s="20"/>
      <c r="N326" s="8"/>
      <c r="O326" s="8"/>
      <c r="P326" s="409"/>
      <c r="Q326" s="409"/>
    </row>
    <row r="327" spans="1:17" s="22" customFormat="1" ht="21">
      <c r="A327" s="18"/>
      <c r="B327" s="19"/>
      <c r="C327" s="8"/>
      <c r="D327" s="20"/>
      <c r="E327" s="8"/>
      <c r="F327" s="23"/>
      <c r="G327" s="20"/>
      <c r="H327" s="21"/>
      <c r="I327" s="23"/>
      <c r="J327" s="20"/>
      <c r="K327" s="8"/>
      <c r="L327" s="23"/>
      <c r="M327" s="20"/>
      <c r="N327" s="8"/>
      <c r="O327" s="8"/>
      <c r="P327" s="409"/>
      <c r="Q327" s="409"/>
    </row>
    <row r="328" spans="1:17" s="22" customFormat="1" ht="21">
      <c r="A328" s="18"/>
      <c r="B328" s="19"/>
      <c r="C328" s="8"/>
      <c r="D328" s="20"/>
      <c r="E328" s="8"/>
      <c r="F328" s="23"/>
      <c r="G328" s="20"/>
      <c r="H328" s="21"/>
      <c r="I328" s="23"/>
      <c r="J328" s="20"/>
      <c r="K328" s="8"/>
      <c r="L328" s="23"/>
      <c r="M328" s="20"/>
      <c r="N328" s="8"/>
      <c r="O328" s="8"/>
      <c r="P328" s="409"/>
      <c r="Q328" s="409"/>
    </row>
    <row r="329" spans="1:17" s="22" customFormat="1" ht="21">
      <c r="A329" s="18"/>
      <c r="B329" s="19"/>
      <c r="C329" s="8"/>
      <c r="D329" s="20"/>
      <c r="E329" s="8"/>
      <c r="F329" s="23"/>
      <c r="G329" s="20"/>
      <c r="H329" s="21"/>
      <c r="I329" s="23"/>
      <c r="J329" s="20"/>
      <c r="K329" s="8"/>
      <c r="L329" s="23"/>
      <c r="M329" s="20"/>
      <c r="N329" s="8"/>
      <c r="O329" s="8"/>
      <c r="P329" s="409"/>
      <c r="Q329" s="409"/>
    </row>
    <row r="330" spans="1:17" s="22" customFormat="1" ht="21">
      <c r="A330" s="18"/>
      <c r="B330" s="19"/>
      <c r="C330" s="8"/>
      <c r="D330" s="20"/>
      <c r="E330" s="8"/>
      <c r="F330" s="23"/>
      <c r="G330" s="20"/>
      <c r="H330" s="21"/>
      <c r="I330" s="23"/>
      <c r="J330" s="20"/>
      <c r="K330" s="8"/>
      <c r="L330" s="23"/>
      <c r="M330" s="20"/>
      <c r="N330" s="8"/>
      <c r="O330" s="8"/>
      <c r="P330" s="409"/>
      <c r="Q330" s="409"/>
    </row>
    <row r="331" spans="1:17" s="22" customFormat="1" ht="21">
      <c r="A331" s="18"/>
      <c r="B331" s="19"/>
      <c r="C331" s="8"/>
      <c r="D331" s="20"/>
      <c r="E331" s="8"/>
      <c r="F331" s="23"/>
      <c r="G331" s="20"/>
      <c r="H331" s="21"/>
      <c r="I331" s="23"/>
      <c r="J331" s="20"/>
      <c r="K331" s="8"/>
      <c r="L331" s="23"/>
      <c r="M331" s="20"/>
      <c r="N331" s="8"/>
      <c r="O331" s="8"/>
      <c r="P331" s="409"/>
      <c r="Q331" s="409"/>
    </row>
    <row r="332" spans="1:17" s="22" customFormat="1" ht="21">
      <c r="A332" s="18"/>
      <c r="B332" s="19"/>
      <c r="C332" s="8"/>
      <c r="D332" s="20"/>
      <c r="E332" s="8"/>
      <c r="F332" s="23"/>
      <c r="G332" s="20"/>
      <c r="H332" s="21"/>
      <c r="I332" s="23"/>
      <c r="J332" s="20"/>
      <c r="K332" s="8"/>
      <c r="L332" s="23"/>
      <c r="M332" s="20"/>
      <c r="N332" s="8"/>
      <c r="O332" s="8"/>
      <c r="P332" s="409"/>
      <c r="Q332" s="409"/>
    </row>
    <row r="333" spans="1:17" s="22" customFormat="1" ht="21">
      <c r="A333" s="18"/>
      <c r="B333" s="19"/>
      <c r="C333" s="23"/>
      <c r="D333" s="20"/>
      <c r="E333" s="8"/>
      <c r="F333" s="23"/>
      <c r="G333" s="20"/>
      <c r="H333" s="21"/>
      <c r="I333" s="23"/>
      <c r="J333" s="20"/>
      <c r="K333" s="8"/>
      <c r="L333" s="23"/>
      <c r="M333" s="20"/>
      <c r="N333" s="8"/>
      <c r="O333" s="8"/>
      <c r="P333" s="409"/>
      <c r="Q333" s="409"/>
    </row>
    <row r="334" spans="1:17" s="22" customFormat="1" ht="21">
      <c r="A334" s="18"/>
      <c r="B334" s="19"/>
      <c r="C334" s="8"/>
      <c r="D334" s="20"/>
      <c r="E334" s="8"/>
      <c r="F334" s="23"/>
      <c r="G334" s="20"/>
      <c r="H334" s="21"/>
      <c r="I334" s="23"/>
      <c r="J334" s="20"/>
      <c r="K334" s="8"/>
      <c r="L334" s="23"/>
      <c r="M334" s="20"/>
      <c r="N334" s="8"/>
      <c r="O334" s="8"/>
      <c r="P334" s="409"/>
      <c r="Q334" s="409"/>
    </row>
    <row r="335" spans="1:17" s="22" customFormat="1" ht="21">
      <c r="A335" s="18"/>
      <c r="B335" s="19"/>
      <c r="C335" s="8"/>
      <c r="D335" s="20"/>
      <c r="E335" s="8"/>
      <c r="F335" s="23"/>
      <c r="G335" s="20"/>
      <c r="H335" s="8"/>
      <c r="I335" s="23"/>
      <c r="J335" s="20"/>
      <c r="K335" s="8"/>
      <c r="L335" s="23"/>
      <c r="M335" s="20"/>
      <c r="N335" s="8"/>
      <c r="O335" s="8"/>
      <c r="P335" s="409"/>
      <c r="Q335" s="409"/>
    </row>
    <row r="336" spans="1:17" s="22" customFormat="1" ht="21">
      <c r="A336" s="18"/>
      <c r="B336" s="19"/>
      <c r="C336" s="8"/>
      <c r="D336" s="20"/>
      <c r="E336" s="8"/>
      <c r="F336" s="23"/>
      <c r="G336" s="20"/>
      <c r="H336" s="8"/>
      <c r="I336" s="23"/>
      <c r="J336" s="20"/>
      <c r="K336" s="8"/>
      <c r="L336" s="23"/>
      <c r="M336" s="20"/>
      <c r="N336" s="8"/>
      <c r="O336" s="8"/>
      <c r="P336" s="409"/>
      <c r="Q336" s="409"/>
    </row>
    <row r="337" spans="1:17" s="22" customFormat="1" ht="21">
      <c r="A337" s="18"/>
      <c r="B337" s="19"/>
      <c r="C337" s="8"/>
      <c r="D337" s="20"/>
      <c r="E337" s="8"/>
      <c r="F337" s="23"/>
      <c r="G337" s="20"/>
      <c r="H337" s="21"/>
      <c r="I337" s="23"/>
      <c r="J337" s="20"/>
      <c r="K337" s="8"/>
      <c r="L337" s="23"/>
      <c r="M337" s="20"/>
      <c r="N337" s="8"/>
      <c r="O337" s="8"/>
      <c r="P337" s="409"/>
      <c r="Q337" s="409"/>
    </row>
    <row r="338" spans="1:17" s="22" customFormat="1" ht="21">
      <c r="A338" s="18"/>
      <c r="B338" s="19"/>
      <c r="C338" s="8"/>
      <c r="D338" s="20"/>
      <c r="E338" s="8"/>
      <c r="F338" s="23"/>
      <c r="G338" s="20"/>
      <c r="H338" s="21"/>
      <c r="I338" s="23"/>
      <c r="J338" s="20"/>
      <c r="K338" s="8"/>
      <c r="L338" s="23"/>
      <c r="M338" s="20"/>
      <c r="N338" s="8"/>
      <c r="O338" s="8"/>
      <c r="P338" s="409"/>
      <c r="Q338" s="409"/>
    </row>
    <row r="339" spans="1:17" s="22" customFormat="1" ht="21">
      <c r="A339" s="18"/>
      <c r="B339" s="19"/>
      <c r="C339" s="8"/>
      <c r="D339" s="20"/>
      <c r="E339" s="8"/>
      <c r="F339" s="23"/>
      <c r="G339" s="20"/>
      <c r="H339" s="21"/>
      <c r="I339" s="23"/>
      <c r="J339" s="20"/>
      <c r="K339" s="8"/>
      <c r="L339" s="23"/>
      <c r="M339" s="20"/>
      <c r="N339" s="8"/>
      <c r="O339" s="8"/>
      <c r="P339" s="409"/>
      <c r="Q339" s="409"/>
    </row>
    <row r="340" spans="1:17" s="22" customFormat="1" ht="21">
      <c r="A340" s="18"/>
      <c r="B340" s="19"/>
      <c r="C340" s="8"/>
      <c r="D340" s="20"/>
      <c r="E340" s="8"/>
      <c r="F340" s="23"/>
      <c r="G340" s="20"/>
      <c r="H340" s="21"/>
      <c r="I340" s="23"/>
      <c r="J340" s="20"/>
      <c r="K340" s="8"/>
      <c r="L340" s="23"/>
      <c r="M340" s="20"/>
      <c r="N340" s="8"/>
      <c r="O340" s="8"/>
      <c r="P340" s="409"/>
      <c r="Q340" s="409"/>
    </row>
    <row r="341" spans="1:17" s="22" customFormat="1" ht="21">
      <c r="A341" s="18"/>
      <c r="B341" s="19"/>
      <c r="C341" s="8"/>
      <c r="D341" s="20"/>
      <c r="E341" s="8"/>
      <c r="F341" s="23"/>
      <c r="G341" s="20"/>
      <c r="H341" s="21"/>
      <c r="I341" s="23"/>
      <c r="J341" s="20"/>
      <c r="K341" s="8"/>
      <c r="L341" s="23"/>
      <c r="M341" s="20"/>
      <c r="N341" s="8"/>
      <c r="O341" s="8"/>
      <c r="P341" s="409"/>
      <c r="Q341" s="409"/>
    </row>
    <row r="342" spans="1:17" s="22" customFormat="1" ht="21">
      <c r="A342" s="18"/>
      <c r="B342" s="19"/>
      <c r="C342" s="8"/>
      <c r="D342" s="20"/>
      <c r="E342" s="8"/>
      <c r="F342" s="23"/>
      <c r="G342" s="20"/>
      <c r="H342" s="21"/>
      <c r="I342" s="23"/>
      <c r="J342" s="20"/>
      <c r="K342" s="8"/>
      <c r="L342" s="23"/>
      <c r="M342" s="20"/>
      <c r="N342" s="8"/>
      <c r="O342" s="8"/>
      <c r="P342" s="409"/>
      <c r="Q342" s="409"/>
    </row>
    <row r="343" spans="1:17" s="22" customFormat="1" ht="21">
      <c r="A343" s="18"/>
      <c r="B343" s="19"/>
      <c r="C343" s="8"/>
      <c r="D343" s="20"/>
      <c r="E343" s="8"/>
      <c r="F343" s="23"/>
      <c r="G343" s="20"/>
      <c r="H343" s="21"/>
      <c r="I343" s="23"/>
      <c r="J343" s="20"/>
      <c r="K343" s="8"/>
      <c r="L343" s="23"/>
      <c r="M343" s="20"/>
      <c r="N343" s="8"/>
      <c r="O343" s="8"/>
      <c r="P343" s="409"/>
      <c r="Q343" s="409"/>
    </row>
    <row r="344" spans="1:17" s="22" customFormat="1" ht="21">
      <c r="A344" s="18"/>
      <c r="B344" s="19"/>
      <c r="C344" s="8"/>
      <c r="D344" s="20"/>
      <c r="E344" s="8"/>
      <c r="F344" s="23"/>
      <c r="G344" s="20"/>
      <c r="H344" s="21"/>
      <c r="I344" s="23"/>
      <c r="J344" s="20"/>
      <c r="K344" s="8"/>
      <c r="L344" s="23"/>
      <c r="M344" s="20"/>
      <c r="N344" s="8"/>
      <c r="O344" s="8"/>
      <c r="P344" s="409"/>
      <c r="Q344" s="409"/>
    </row>
    <row r="345" spans="1:17" s="22" customFormat="1" ht="21">
      <c r="A345" s="18"/>
      <c r="B345" s="19"/>
      <c r="C345" s="8"/>
      <c r="D345" s="20"/>
      <c r="E345" s="8"/>
      <c r="F345" s="23"/>
      <c r="G345" s="20"/>
      <c r="H345" s="21"/>
      <c r="I345" s="23"/>
      <c r="J345" s="20"/>
      <c r="K345" s="8"/>
      <c r="L345" s="23"/>
      <c r="M345" s="20"/>
      <c r="N345" s="8"/>
      <c r="O345" s="8"/>
      <c r="P345" s="409"/>
      <c r="Q345" s="409"/>
    </row>
    <row r="346" spans="1:17" s="22" customFormat="1" ht="21">
      <c r="A346" s="18"/>
      <c r="B346" s="19"/>
      <c r="C346" s="8"/>
      <c r="D346" s="20"/>
      <c r="E346" s="8"/>
      <c r="F346" s="23"/>
      <c r="G346" s="20"/>
      <c r="H346" s="21"/>
      <c r="I346" s="23"/>
      <c r="J346" s="20"/>
      <c r="K346" s="8"/>
      <c r="L346" s="23"/>
      <c r="M346" s="20"/>
      <c r="N346" s="8"/>
      <c r="O346" s="8"/>
      <c r="P346" s="409"/>
      <c r="Q346" s="409"/>
    </row>
    <row r="347" spans="1:17" s="22" customFormat="1" ht="21">
      <c r="A347" s="18"/>
      <c r="B347" s="19"/>
      <c r="C347" s="8"/>
      <c r="D347" s="24"/>
      <c r="E347" s="8"/>
      <c r="F347" s="23"/>
      <c r="G347" s="20"/>
      <c r="H347" s="21"/>
      <c r="I347" s="23"/>
      <c r="J347" s="20"/>
      <c r="K347" s="8"/>
      <c r="L347" s="23"/>
      <c r="M347" s="20"/>
      <c r="N347" s="8"/>
      <c r="O347" s="8"/>
      <c r="P347" s="409"/>
      <c r="Q347" s="409"/>
    </row>
    <row r="348" spans="1:17" s="22" customFormat="1" ht="21">
      <c r="A348" s="18"/>
      <c r="B348" s="19"/>
      <c r="C348" s="8"/>
      <c r="D348" s="20"/>
      <c r="E348" s="8"/>
      <c r="F348" s="23"/>
      <c r="G348" s="20"/>
      <c r="H348" s="21"/>
      <c r="I348" s="23"/>
      <c r="J348" s="20"/>
      <c r="K348" s="8"/>
      <c r="L348" s="23"/>
      <c r="M348" s="20"/>
      <c r="N348" s="8"/>
      <c r="O348" s="8"/>
      <c r="P348" s="409"/>
      <c r="Q348" s="409"/>
    </row>
    <row r="349" spans="1:17" s="22" customFormat="1" ht="21">
      <c r="A349" s="18"/>
      <c r="B349" s="19"/>
      <c r="C349" s="8"/>
      <c r="D349" s="20"/>
      <c r="E349" s="8"/>
      <c r="F349" s="23"/>
      <c r="G349" s="20"/>
      <c r="H349" s="21"/>
      <c r="I349" s="23"/>
      <c r="J349" s="20"/>
      <c r="K349" s="8"/>
      <c r="L349" s="23"/>
      <c r="M349" s="20"/>
      <c r="N349" s="8"/>
      <c r="O349" s="8"/>
      <c r="P349" s="409"/>
      <c r="Q349" s="409"/>
    </row>
    <row r="350" spans="1:17" s="22" customFormat="1" ht="21">
      <c r="A350" s="18"/>
      <c r="B350" s="19"/>
      <c r="C350" s="23"/>
      <c r="D350" s="20"/>
      <c r="E350" s="8"/>
      <c r="F350" s="23"/>
      <c r="G350" s="20"/>
      <c r="H350" s="21"/>
      <c r="I350" s="23"/>
      <c r="J350" s="20"/>
      <c r="K350" s="8"/>
      <c r="L350" s="23"/>
      <c r="M350" s="20"/>
      <c r="N350" s="8"/>
      <c r="O350" s="8"/>
      <c r="P350" s="409"/>
      <c r="Q350" s="409"/>
    </row>
    <row r="351" spans="1:17" s="22" customFormat="1" ht="21">
      <c r="A351" s="18"/>
      <c r="B351" s="19"/>
      <c r="C351" s="8"/>
      <c r="D351" s="20"/>
      <c r="E351" s="8"/>
      <c r="F351" s="23"/>
      <c r="G351" s="20"/>
      <c r="H351" s="21"/>
      <c r="I351" s="23"/>
      <c r="J351" s="20"/>
      <c r="K351" s="8"/>
      <c r="L351" s="23"/>
      <c r="M351" s="20"/>
      <c r="N351" s="8"/>
      <c r="O351" s="8"/>
      <c r="P351" s="409"/>
      <c r="Q351" s="409"/>
    </row>
    <row r="352" spans="1:17" s="22" customFormat="1" ht="21">
      <c r="A352" s="18"/>
      <c r="B352" s="19"/>
      <c r="C352" s="8"/>
      <c r="D352" s="20"/>
      <c r="E352" s="8"/>
      <c r="F352" s="23"/>
      <c r="G352" s="20"/>
      <c r="H352" s="21"/>
      <c r="I352" s="23"/>
      <c r="J352" s="20"/>
      <c r="K352" s="8"/>
      <c r="L352" s="23"/>
      <c r="M352" s="20"/>
      <c r="N352" s="8"/>
      <c r="O352" s="8"/>
      <c r="P352" s="409"/>
      <c r="Q352" s="409"/>
    </row>
    <row r="353" spans="1:17" s="22" customFormat="1" ht="21">
      <c r="A353" s="18"/>
      <c r="B353" s="19"/>
      <c r="C353" s="8"/>
      <c r="D353" s="20"/>
      <c r="E353" s="8"/>
      <c r="F353" s="23"/>
      <c r="G353" s="20"/>
      <c r="H353" s="21"/>
      <c r="I353" s="23"/>
      <c r="J353" s="20"/>
      <c r="K353" s="8"/>
      <c r="L353" s="23"/>
      <c r="M353" s="20"/>
      <c r="N353" s="8"/>
      <c r="O353" s="8"/>
      <c r="P353" s="409"/>
      <c r="Q353" s="409"/>
    </row>
    <row r="354" spans="1:17" s="22" customFormat="1" ht="21">
      <c r="A354" s="18"/>
      <c r="B354" s="19"/>
      <c r="C354" s="8"/>
      <c r="D354" s="20"/>
      <c r="E354" s="8"/>
      <c r="F354" s="23"/>
      <c r="G354" s="20"/>
      <c r="H354" s="21"/>
      <c r="I354" s="23"/>
      <c r="J354" s="20"/>
      <c r="K354" s="8"/>
      <c r="L354" s="23"/>
      <c r="M354" s="20"/>
      <c r="N354" s="8"/>
      <c r="O354" s="8"/>
      <c r="P354" s="409"/>
      <c r="Q354" s="409"/>
    </row>
    <row r="355" spans="1:17" s="22" customFormat="1" ht="21">
      <c r="A355" s="18"/>
      <c r="B355" s="19"/>
      <c r="C355" s="8"/>
      <c r="D355" s="20"/>
      <c r="E355" s="8"/>
      <c r="F355" s="23"/>
      <c r="G355" s="20"/>
      <c r="H355" s="21"/>
      <c r="I355" s="23"/>
      <c r="J355" s="20"/>
      <c r="K355" s="8"/>
      <c r="L355" s="23"/>
      <c r="M355" s="20"/>
      <c r="N355" s="8"/>
      <c r="O355" s="8"/>
      <c r="P355" s="409"/>
      <c r="Q355" s="409"/>
    </row>
    <row r="356" spans="1:17" s="22" customFormat="1" ht="21">
      <c r="A356" s="18"/>
      <c r="B356" s="19"/>
      <c r="C356" s="8"/>
      <c r="D356" s="20"/>
      <c r="E356" s="8"/>
      <c r="F356" s="23"/>
      <c r="G356" s="20"/>
      <c r="H356" s="21"/>
      <c r="I356" s="23"/>
      <c r="J356" s="20"/>
      <c r="K356" s="8"/>
      <c r="L356" s="23"/>
      <c r="M356" s="20"/>
      <c r="N356" s="8"/>
      <c r="O356" s="8"/>
      <c r="P356" s="409"/>
      <c r="Q356" s="409"/>
    </row>
    <row r="357" spans="1:17" s="22" customFormat="1" ht="21">
      <c r="A357" s="18"/>
      <c r="B357" s="19"/>
      <c r="C357" s="8"/>
      <c r="D357" s="20"/>
      <c r="E357" s="8"/>
      <c r="F357" s="23"/>
      <c r="G357" s="20"/>
      <c r="H357" s="21"/>
      <c r="I357" s="23"/>
      <c r="J357" s="20"/>
      <c r="K357" s="8"/>
      <c r="L357" s="23"/>
      <c r="M357" s="20"/>
      <c r="N357" s="8"/>
      <c r="O357" s="8"/>
      <c r="P357" s="409"/>
      <c r="Q357" s="409"/>
    </row>
    <row r="358" spans="1:17" s="22" customFormat="1" ht="21">
      <c r="A358" s="18"/>
      <c r="B358" s="19"/>
      <c r="C358" s="8"/>
      <c r="D358" s="20"/>
      <c r="E358" s="8"/>
      <c r="F358" s="23"/>
      <c r="G358" s="20"/>
      <c r="H358" s="21"/>
      <c r="I358" s="23"/>
      <c r="J358" s="20"/>
      <c r="K358" s="8"/>
      <c r="L358" s="23"/>
      <c r="M358" s="20"/>
      <c r="N358" s="8"/>
      <c r="O358" s="8"/>
      <c r="P358" s="409"/>
      <c r="Q358" s="409"/>
    </row>
    <row r="359" spans="1:17" s="22" customFormat="1" ht="21">
      <c r="A359" s="18"/>
      <c r="B359" s="19"/>
      <c r="C359" s="8"/>
      <c r="D359" s="20"/>
      <c r="E359" s="8"/>
      <c r="F359" s="23"/>
      <c r="G359" s="20"/>
      <c r="H359" s="21"/>
      <c r="I359" s="23"/>
      <c r="J359" s="20"/>
      <c r="K359" s="8"/>
      <c r="L359" s="23"/>
      <c r="M359" s="20"/>
      <c r="N359" s="8"/>
      <c r="O359" s="8"/>
      <c r="P359" s="409"/>
      <c r="Q359" s="409"/>
    </row>
    <row r="360" spans="1:17" s="22" customFormat="1" ht="21">
      <c r="A360" s="18"/>
      <c r="B360" s="19"/>
      <c r="C360" s="8"/>
      <c r="D360" s="20"/>
      <c r="E360" s="8"/>
      <c r="F360" s="23"/>
      <c r="G360" s="20"/>
      <c r="H360" s="21"/>
      <c r="I360" s="23"/>
      <c r="J360" s="20"/>
      <c r="K360" s="8"/>
      <c r="L360" s="23"/>
      <c r="M360" s="20"/>
      <c r="N360" s="8"/>
      <c r="O360" s="8"/>
      <c r="P360" s="409"/>
      <c r="Q360" s="409"/>
    </row>
    <row r="361" spans="1:17" s="22" customFormat="1" ht="21">
      <c r="A361" s="18"/>
      <c r="B361" s="19"/>
      <c r="C361" s="8"/>
      <c r="D361" s="20"/>
      <c r="E361" s="8"/>
      <c r="F361" s="23"/>
      <c r="G361" s="20"/>
      <c r="H361" s="21"/>
      <c r="I361" s="23"/>
      <c r="J361" s="20"/>
      <c r="K361" s="8"/>
      <c r="L361" s="23"/>
      <c r="M361" s="20"/>
      <c r="N361" s="8"/>
      <c r="O361" s="8"/>
      <c r="P361" s="409"/>
      <c r="Q361" s="409"/>
    </row>
    <row r="362" spans="1:17" s="22" customFormat="1" ht="21">
      <c r="A362" s="26"/>
      <c r="B362" s="27"/>
      <c r="C362" s="23"/>
      <c r="D362" s="24"/>
      <c r="E362" s="23"/>
      <c r="F362" s="23"/>
      <c r="G362" s="24"/>
      <c r="H362" s="29"/>
      <c r="I362" s="23"/>
      <c r="J362" s="24"/>
      <c r="K362" s="23"/>
      <c r="L362" s="23"/>
      <c r="M362" s="24"/>
      <c r="N362" s="23"/>
      <c r="O362" s="28"/>
      <c r="P362" s="409"/>
      <c r="Q362" s="409"/>
    </row>
    <row r="363" spans="1:17" s="22" customFormat="1" ht="21">
      <c r="A363" s="26"/>
      <c r="B363" s="27"/>
      <c r="C363" s="23"/>
      <c r="D363" s="24"/>
      <c r="E363" s="23"/>
      <c r="F363" s="23"/>
      <c r="G363" s="24"/>
      <c r="H363" s="29"/>
      <c r="I363" s="23"/>
      <c r="J363" s="24"/>
      <c r="K363" s="23"/>
      <c r="L363" s="23"/>
      <c r="M363" s="24"/>
      <c r="N363" s="23"/>
      <c r="O363" s="30"/>
      <c r="P363" s="409"/>
      <c r="Q363" s="409"/>
    </row>
    <row r="364" spans="1:17" s="22" customFormat="1" ht="21">
      <c r="A364" s="26"/>
      <c r="B364" s="18"/>
      <c r="C364" s="8"/>
      <c r="D364" s="20"/>
      <c r="E364" s="8"/>
      <c r="F364" s="23"/>
      <c r="G364" s="24"/>
      <c r="H364" s="29"/>
      <c r="I364" s="23"/>
      <c r="J364" s="24"/>
      <c r="K364" s="23"/>
      <c r="L364" s="23"/>
      <c r="M364" s="24"/>
      <c r="N364" s="23"/>
      <c r="O364" s="23"/>
      <c r="P364" s="409"/>
      <c r="Q364" s="409"/>
    </row>
    <row r="365" spans="1:17" s="22" customFormat="1" ht="21">
      <c r="A365" s="18"/>
      <c r="B365" s="18"/>
      <c r="C365" s="8"/>
      <c r="D365" s="20"/>
      <c r="E365" s="8"/>
      <c r="F365" s="23"/>
      <c r="G365" s="20"/>
      <c r="H365" s="21"/>
      <c r="I365" s="23"/>
      <c r="J365" s="20"/>
      <c r="K365" s="8"/>
      <c r="L365" s="23"/>
      <c r="M365" s="24"/>
      <c r="N365" s="8"/>
      <c r="O365" s="23"/>
      <c r="P365" s="409"/>
      <c r="Q365" s="409"/>
    </row>
    <row r="366" spans="1:17" s="22" customFormat="1" ht="21">
      <c r="A366" s="18"/>
      <c r="B366" s="18"/>
      <c r="C366" s="8"/>
      <c r="D366" s="20"/>
      <c r="E366" s="8"/>
      <c r="F366" s="23"/>
      <c r="G366" s="20"/>
      <c r="H366" s="21"/>
      <c r="I366" s="23"/>
      <c r="J366" s="20"/>
      <c r="K366" s="8"/>
      <c r="L366" s="23"/>
      <c r="M366" s="24"/>
      <c r="N366" s="8"/>
      <c r="O366" s="23"/>
      <c r="P366" s="409"/>
      <c r="Q366" s="409"/>
    </row>
    <row r="367" spans="1:17" s="22" customFormat="1" ht="21">
      <c r="A367" s="18"/>
      <c r="B367" s="18"/>
      <c r="C367" s="8"/>
      <c r="D367" s="20"/>
      <c r="E367" s="8"/>
      <c r="F367" s="23"/>
      <c r="G367" s="20"/>
      <c r="H367" s="21"/>
      <c r="I367" s="23"/>
      <c r="J367" s="20"/>
      <c r="K367" s="8"/>
      <c r="L367" s="23"/>
      <c r="M367" s="24"/>
      <c r="N367" s="8"/>
      <c r="O367" s="23"/>
      <c r="P367" s="409"/>
      <c r="Q367" s="409"/>
    </row>
    <row r="368" spans="1:17" s="22" customFormat="1" ht="21">
      <c r="A368" s="18"/>
      <c r="B368" s="18"/>
      <c r="C368" s="8"/>
      <c r="D368" s="20"/>
      <c r="E368" s="8"/>
      <c r="F368" s="23"/>
      <c r="G368" s="20"/>
      <c r="H368" s="21"/>
      <c r="I368" s="23"/>
      <c r="J368" s="20"/>
      <c r="K368" s="8"/>
      <c r="L368" s="23"/>
      <c r="M368" s="24"/>
      <c r="N368" s="8"/>
      <c r="O368" s="23"/>
      <c r="P368" s="409"/>
      <c r="Q368" s="409"/>
    </row>
    <row r="369" spans="1:17" s="22" customFormat="1" ht="21">
      <c r="A369" s="18"/>
      <c r="B369" s="18"/>
      <c r="C369" s="8"/>
      <c r="D369" s="20"/>
      <c r="E369" s="8"/>
      <c r="F369" s="23"/>
      <c r="G369" s="20"/>
      <c r="H369" s="21"/>
      <c r="I369" s="23"/>
      <c r="J369" s="20"/>
      <c r="K369" s="8"/>
      <c r="L369" s="23"/>
      <c r="M369" s="24"/>
      <c r="N369" s="8"/>
      <c r="O369" s="23"/>
      <c r="P369" s="409"/>
      <c r="Q369" s="409"/>
    </row>
    <row r="370" spans="1:17" s="22" customFormat="1" ht="21">
      <c r="A370" s="18"/>
      <c r="B370" s="18"/>
      <c r="C370" s="8"/>
      <c r="D370" s="20"/>
      <c r="E370" s="8"/>
      <c r="F370" s="23"/>
      <c r="G370" s="20"/>
      <c r="H370" s="21"/>
      <c r="I370" s="23"/>
      <c r="J370" s="20"/>
      <c r="K370" s="8"/>
      <c r="L370" s="23"/>
      <c r="M370" s="24"/>
      <c r="N370" s="8"/>
      <c r="O370" s="23"/>
      <c r="P370" s="409"/>
      <c r="Q370" s="409"/>
    </row>
    <row r="371" spans="1:17" s="22" customFormat="1" ht="21">
      <c r="A371" s="18"/>
      <c r="B371" s="18"/>
      <c r="C371" s="8"/>
      <c r="D371" s="20"/>
      <c r="E371" s="8"/>
      <c r="F371" s="23"/>
      <c r="G371" s="20"/>
      <c r="H371" s="21"/>
      <c r="I371" s="23"/>
      <c r="J371" s="20"/>
      <c r="K371" s="8"/>
      <c r="L371" s="23"/>
      <c r="M371" s="24"/>
      <c r="N371" s="8"/>
      <c r="O371" s="23"/>
      <c r="P371" s="409"/>
      <c r="Q371" s="409"/>
    </row>
    <row r="372" spans="1:17" s="22" customFormat="1" ht="21">
      <c r="A372" s="18"/>
      <c r="B372" s="18"/>
      <c r="C372" s="8"/>
      <c r="D372" s="20"/>
      <c r="E372" s="8"/>
      <c r="F372" s="23"/>
      <c r="G372" s="20"/>
      <c r="H372" s="21"/>
      <c r="I372" s="23"/>
      <c r="J372" s="20"/>
      <c r="K372" s="8"/>
      <c r="L372" s="23"/>
      <c r="M372" s="24"/>
      <c r="N372" s="8"/>
      <c r="O372" s="23"/>
      <c r="P372" s="409"/>
      <c r="Q372" s="409"/>
    </row>
    <row r="373" spans="1:17" s="22" customFormat="1" ht="21">
      <c r="A373" s="18"/>
      <c r="B373" s="18"/>
      <c r="C373" s="8"/>
      <c r="D373" s="20"/>
      <c r="E373" s="8"/>
      <c r="F373" s="23"/>
      <c r="G373" s="20"/>
      <c r="H373" s="21"/>
      <c r="I373" s="23"/>
      <c r="J373" s="20"/>
      <c r="K373" s="8"/>
      <c r="L373" s="23"/>
      <c r="M373" s="24"/>
      <c r="N373" s="8"/>
      <c r="O373" s="23"/>
      <c r="P373" s="409"/>
      <c r="Q373" s="409"/>
    </row>
    <row r="374" spans="1:17" s="22" customFormat="1" ht="21">
      <c r="A374" s="18"/>
      <c r="B374" s="18"/>
      <c r="C374" s="8"/>
      <c r="D374" s="20"/>
      <c r="E374" s="8"/>
      <c r="F374" s="23"/>
      <c r="G374" s="20"/>
      <c r="H374" s="21"/>
      <c r="I374" s="23"/>
      <c r="J374" s="20"/>
      <c r="K374" s="8"/>
      <c r="L374" s="23"/>
      <c r="M374" s="24"/>
      <c r="N374" s="8"/>
      <c r="O374" s="23"/>
      <c r="P374" s="409"/>
      <c r="Q374" s="409"/>
    </row>
    <row r="375" spans="1:17" s="22" customFormat="1" ht="21">
      <c r="A375" s="18"/>
      <c r="B375" s="18"/>
      <c r="C375" s="8"/>
      <c r="D375" s="20"/>
      <c r="E375" s="8"/>
      <c r="F375" s="23"/>
      <c r="G375" s="20"/>
      <c r="H375" s="21"/>
      <c r="I375" s="23"/>
      <c r="J375" s="20"/>
      <c r="K375" s="8"/>
      <c r="L375" s="23"/>
      <c r="M375" s="24"/>
      <c r="N375" s="8"/>
      <c r="O375" s="23"/>
      <c r="P375" s="409"/>
      <c r="Q375" s="409"/>
    </row>
    <row r="376" spans="1:17" s="22" customFormat="1" ht="21">
      <c r="A376" s="18"/>
      <c r="B376" s="18"/>
      <c r="C376" s="8"/>
      <c r="D376" s="20"/>
      <c r="E376" s="8"/>
      <c r="F376" s="23"/>
      <c r="G376" s="20"/>
      <c r="H376" s="21"/>
      <c r="I376" s="23"/>
      <c r="J376" s="20"/>
      <c r="K376" s="8"/>
      <c r="L376" s="23"/>
      <c r="M376" s="24"/>
      <c r="N376" s="8"/>
      <c r="O376" s="23"/>
      <c r="P376" s="409"/>
      <c r="Q376" s="409"/>
    </row>
    <row r="377" spans="1:17" s="22" customFormat="1" ht="21">
      <c r="A377" s="18"/>
      <c r="B377" s="18"/>
      <c r="C377" s="8"/>
      <c r="D377" s="20"/>
      <c r="E377" s="8"/>
      <c r="F377" s="23"/>
      <c r="G377" s="20"/>
      <c r="H377" s="21"/>
      <c r="I377" s="23"/>
      <c r="J377" s="20"/>
      <c r="K377" s="8"/>
      <c r="L377" s="23"/>
      <c r="M377" s="24"/>
      <c r="N377" s="8"/>
      <c r="O377" s="23"/>
      <c r="P377" s="409"/>
      <c r="Q377" s="409"/>
    </row>
    <row r="378" spans="1:17" s="22" customFormat="1" ht="21">
      <c r="A378" s="18"/>
      <c r="B378" s="18"/>
      <c r="C378" s="8"/>
      <c r="D378" s="20"/>
      <c r="E378" s="8"/>
      <c r="F378" s="23"/>
      <c r="G378" s="20"/>
      <c r="H378" s="21"/>
      <c r="I378" s="23"/>
      <c r="J378" s="20"/>
      <c r="K378" s="8"/>
      <c r="L378" s="23"/>
      <c r="M378" s="24"/>
      <c r="N378" s="8"/>
      <c r="O378" s="23"/>
      <c r="P378" s="409"/>
      <c r="Q378" s="409"/>
    </row>
    <row r="379" spans="1:17" s="22" customFormat="1" ht="21">
      <c r="A379" s="18"/>
      <c r="B379" s="18"/>
      <c r="C379" s="8"/>
      <c r="D379" s="20"/>
      <c r="E379" s="8"/>
      <c r="F379" s="23"/>
      <c r="G379" s="20"/>
      <c r="H379" s="21"/>
      <c r="I379" s="23"/>
      <c r="J379" s="20"/>
      <c r="K379" s="8"/>
      <c r="L379" s="23"/>
      <c r="M379" s="24"/>
      <c r="N379" s="8"/>
      <c r="O379" s="23"/>
      <c r="P379" s="409"/>
      <c r="Q379" s="409"/>
    </row>
    <row r="380" spans="1:17" s="22" customFormat="1" ht="21">
      <c r="A380" s="18"/>
      <c r="B380" s="18"/>
      <c r="C380" s="8"/>
      <c r="D380" s="20"/>
      <c r="E380" s="8"/>
      <c r="F380" s="23"/>
      <c r="G380" s="20"/>
      <c r="H380" s="21"/>
      <c r="I380" s="23"/>
      <c r="J380" s="20"/>
      <c r="K380" s="8"/>
      <c r="L380" s="23"/>
      <c r="M380" s="24"/>
      <c r="N380" s="8"/>
      <c r="O380" s="23"/>
      <c r="P380" s="409"/>
      <c r="Q380" s="409"/>
    </row>
    <row r="381" spans="1:17" s="22" customFormat="1" ht="21">
      <c r="A381" s="18"/>
      <c r="B381" s="18"/>
      <c r="C381" s="8"/>
      <c r="D381" s="20"/>
      <c r="E381" s="8"/>
      <c r="F381" s="23"/>
      <c r="G381" s="20"/>
      <c r="H381" s="21"/>
      <c r="I381" s="23"/>
      <c r="J381" s="20"/>
      <c r="K381" s="8"/>
      <c r="L381" s="23"/>
      <c r="M381" s="24"/>
      <c r="N381" s="8"/>
      <c r="O381" s="23"/>
      <c r="P381" s="409"/>
      <c r="Q381" s="409"/>
    </row>
    <row r="382" spans="1:17" s="22" customFormat="1" ht="21">
      <c r="A382" s="18"/>
      <c r="B382" s="18"/>
      <c r="C382" s="8"/>
      <c r="D382" s="20"/>
      <c r="E382" s="8"/>
      <c r="F382" s="23"/>
      <c r="G382" s="20"/>
      <c r="H382" s="21"/>
      <c r="I382" s="23"/>
      <c r="J382" s="20"/>
      <c r="K382" s="8"/>
      <c r="L382" s="23"/>
      <c r="M382" s="24"/>
      <c r="N382" s="8"/>
      <c r="O382" s="23"/>
      <c r="P382" s="409"/>
      <c r="Q382" s="409"/>
    </row>
    <row r="383" spans="1:17" s="22" customFormat="1" ht="21">
      <c r="A383" s="18"/>
      <c r="B383" s="18"/>
      <c r="C383" s="8"/>
      <c r="D383" s="20"/>
      <c r="E383" s="8"/>
      <c r="F383" s="23"/>
      <c r="G383" s="20"/>
      <c r="H383" s="21"/>
      <c r="I383" s="23"/>
      <c r="J383" s="20"/>
      <c r="K383" s="8"/>
      <c r="L383" s="23"/>
      <c r="M383" s="24"/>
      <c r="N383" s="8"/>
      <c r="O383" s="23"/>
      <c r="P383" s="409"/>
      <c r="Q383" s="409"/>
    </row>
    <row r="384" spans="1:17" s="22" customFormat="1" ht="21">
      <c r="A384" s="18"/>
      <c r="B384" s="18"/>
      <c r="C384" s="8"/>
      <c r="D384" s="20"/>
      <c r="E384" s="8"/>
      <c r="F384" s="23"/>
      <c r="G384" s="20"/>
      <c r="H384" s="21"/>
      <c r="I384" s="23"/>
      <c r="J384" s="20"/>
      <c r="K384" s="8"/>
      <c r="L384" s="23"/>
      <c r="M384" s="20"/>
      <c r="N384" s="8"/>
      <c r="O384" s="23"/>
      <c r="P384" s="409"/>
      <c r="Q384" s="409"/>
    </row>
    <row r="385" spans="1:17" s="22" customFormat="1" ht="21">
      <c r="A385" s="18"/>
      <c r="B385" s="18"/>
      <c r="C385" s="8"/>
      <c r="D385" s="20"/>
      <c r="E385" s="8"/>
      <c r="F385" s="23"/>
      <c r="G385" s="20"/>
      <c r="H385" s="21"/>
      <c r="I385" s="23"/>
      <c r="J385" s="20"/>
      <c r="K385" s="8"/>
      <c r="L385" s="23"/>
      <c r="M385" s="20"/>
      <c r="N385" s="8"/>
      <c r="O385" s="23"/>
      <c r="P385" s="409"/>
      <c r="Q385" s="409"/>
    </row>
    <row r="386" spans="1:17" s="22" customFormat="1" ht="21">
      <c r="A386" s="18"/>
      <c r="B386" s="18"/>
      <c r="C386" s="8"/>
      <c r="D386" s="20"/>
      <c r="E386" s="8"/>
      <c r="F386" s="23"/>
      <c r="G386" s="20"/>
      <c r="H386" s="21"/>
      <c r="I386" s="23"/>
      <c r="J386" s="20"/>
      <c r="K386" s="8"/>
      <c r="L386" s="23"/>
      <c r="M386" s="20"/>
      <c r="N386" s="8"/>
      <c r="O386" s="23"/>
      <c r="P386" s="409"/>
      <c r="Q386" s="409"/>
    </row>
    <row r="387" spans="1:17" s="22" customFormat="1" ht="21">
      <c r="A387" s="18"/>
      <c r="B387" s="18"/>
      <c r="C387" s="8"/>
      <c r="D387" s="20"/>
      <c r="E387" s="8"/>
      <c r="F387" s="23"/>
      <c r="G387" s="20"/>
      <c r="H387" s="21"/>
      <c r="I387" s="23"/>
      <c r="J387" s="20"/>
      <c r="K387" s="8"/>
      <c r="L387" s="23"/>
      <c r="M387" s="20"/>
      <c r="N387" s="8"/>
      <c r="O387" s="28"/>
      <c r="P387" s="409"/>
      <c r="Q387" s="409"/>
    </row>
    <row r="388" spans="1:17" s="22" customFormat="1" ht="21">
      <c r="A388" s="18"/>
      <c r="B388" s="18"/>
      <c r="C388" s="8"/>
      <c r="D388" s="20"/>
      <c r="E388" s="8"/>
      <c r="F388" s="23"/>
      <c r="G388" s="20"/>
      <c r="H388" s="21"/>
      <c r="I388" s="23"/>
      <c r="J388" s="20"/>
      <c r="K388" s="8"/>
      <c r="L388" s="23"/>
      <c r="M388" s="20"/>
      <c r="N388" s="8"/>
      <c r="O388" s="8"/>
      <c r="P388" s="409"/>
      <c r="Q388" s="409"/>
    </row>
    <row r="389" spans="1:17" s="22" customFormat="1" ht="21">
      <c r="A389" s="18"/>
      <c r="B389" s="18"/>
      <c r="C389" s="8"/>
      <c r="D389" s="20"/>
      <c r="E389" s="8"/>
      <c r="F389" s="23"/>
      <c r="G389" s="20"/>
      <c r="H389" s="21"/>
      <c r="I389" s="23"/>
      <c r="J389" s="20"/>
      <c r="K389" s="8"/>
      <c r="L389" s="23"/>
      <c r="M389" s="20"/>
      <c r="N389" s="8"/>
      <c r="O389" s="8"/>
      <c r="P389" s="409"/>
      <c r="Q389" s="409"/>
    </row>
    <row r="390" spans="1:17" s="22" customFormat="1" ht="21">
      <c r="A390" s="18"/>
      <c r="B390" s="18"/>
      <c r="C390" s="8"/>
      <c r="D390" s="20"/>
      <c r="E390" s="8"/>
      <c r="F390" s="23"/>
      <c r="G390" s="20"/>
      <c r="H390" s="21"/>
      <c r="I390" s="23"/>
      <c r="J390" s="20"/>
      <c r="K390" s="8"/>
      <c r="L390" s="23"/>
      <c r="M390" s="20"/>
      <c r="N390" s="8"/>
      <c r="O390" s="8"/>
      <c r="P390" s="409"/>
      <c r="Q390" s="409"/>
    </row>
    <row r="391" spans="1:17" s="22" customFormat="1" ht="21">
      <c r="A391" s="18"/>
      <c r="B391" s="18"/>
      <c r="C391" s="8"/>
      <c r="D391" s="20"/>
      <c r="E391" s="8"/>
      <c r="F391" s="23"/>
      <c r="G391" s="20"/>
      <c r="H391" s="21"/>
      <c r="I391" s="23"/>
      <c r="J391" s="20"/>
      <c r="K391" s="8"/>
      <c r="L391" s="23"/>
      <c r="M391" s="20"/>
      <c r="N391" s="8"/>
      <c r="O391" s="28"/>
      <c r="P391" s="409"/>
      <c r="Q391" s="409"/>
    </row>
    <row r="392" spans="1:17" s="22" customFormat="1" ht="21">
      <c r="A392" s="18"/>
      <c r="B392" s="18"/>
      <c r="C392" s="8"/>
      <c r="D392" s="20"/>
      <c r="E392" s="8"/>
      <c r="F392" s="23"/>
      <c r="G392" s="20"/>
      <c r="H392" s="21"/>
      <c r="I392" s="23"/>
      <c r="J392" s="20"/>
      <c r="K392" s="8"/>
      <c r="L392" s="23"/>
      <c r="M392" s="20"/>
      <c r="N392" s="8"/>
      <c r="O392" s="8"/>
      <c r="P392" s="409"/>
      <c r="Q392" s="409"/>
    </row>
    <row r="393" spans="1:17" s="22" customFormat="1" ht="21">
      <c r="A393" s="18"/>
      <c r="B393" s="18"/>
      <c r="C393" s="8"/>
      <c r="D393" s="20"/>
      <c r="E393" s="8"/>
      <c r="F393" s="23"/>
      <c r="G393" s="20"/>
      <c r="H393" s="21"/>
      <c r="I393" s="23"/>
      <c r="J393" s="20"/>
      <c r="K393" s="8"/>
      <c r="L393" s="23"/>
      <c r="M393" s="20"/>
      <c r="N393" s="8"/>
      <c r="O393" s="8"/>
      <c r="P393" s="409"/>
      <c r="Q393" s="409"/>
    </row>
    <row r="394" spans="1:17" s="22" customFormat="1" ht="21">
      <c r="A394" s="18"/>
      <c r="B394" s="18"/>
      <c r="C394" s="23"/>
      <c r="D394" s="20"/>
      <c r="E394" s="8"/>
      <c r="F394" s="23"/>
      <c r="G394" s="20"/>
      <c r="H394" s="21"/>
      <c r="I394" s="23"/>
      <c r="J394" s="20"/>
      <c r="K394" s="8"/>
      <c r="L394" s="23"/>
      <c r="M394" s="20"/>
      <c r="N394" s="8"/>
      <c r="O394" s="8"/>
      <c r="P394" s="409"/>
      <c r="Q394" s="409"/>
    </row>
    <row r="395" spans="1:17" s="22" customFormat="1" ht="21">
      <c r="A395" s="18"/>
      <c r="B395" s="18"/>
      <c r="C395" s="8"/>
      <c r="D395" s="20"/>
      <c r="E395" s="8"/>
      <c r="F395" s="23"/>
      <c r="G395" s="20"/>
      <c r="H395" s="21"/>
      <c r="I395" s="23"/>
      <c r="J395" s="20"/>
      <c r="K395" s="8"/>
      <c r="L395" s="23"/>
      <c r="M395" s="20"/>
      <c r="N395" s="8"/>
      <c r="O395" s="8"/>
      <c r="P395" s="409"/>
      <c r="Q395" s="409"/>
    </row>
    <row r="396" spans="1:17" s="22" customFormat="1" ht="21">
      <c r="A396" s="18"/>
      <c r="B396" s="18"/>
      <c r="C396" s="23"/>
      <c r="D396" s="20"/>
      <c r="E396" s="8"/>
      <c r="F396" s="23"/>
      <c r="G396" s="20"/>
      <c r="H396" s="21"/>
      <c r="I396" s="23"/>
      <c r="J396" s="20"/>
      <c r="K396" s="8"/>
      <c r="L396" s="23"/>
      <c r="M396" s="20"/>
      <c r="N396" s="8"/>
      <c r="O396" s="8"/>
      <c r="P396" s="409"/>
      <c r="Q396" s="409"/>
    </row>
    <row r="397" spans="1:17" s="22" customFormat="1" ht="21">
      <c r="A397" s="18"/>
      <c r="B397" s="18"/>
      <c r="C397" s="23"/>
      <c r="D397" s="20"/>
      <c r="E397" s="8"/>
      <c r="F397" s="23"/>
      <c r="G397" s="20"/>
      <c r="H397" s="21"/>
      <c r="I397" s="23"/>
      <c r="J397" s="20"/>
      <c r="K397" s="8"/>
      <c r="L397" s="23"/>
      <c r="M397" s="20"/>
      <c r="N397" s="8"/>
      <c r="O397" s="8"/>
      <c r="P397" s="409"/>
      <c r="Q397" s="409"/>
    </row>
    <row r="398" spans="1:17" s="22" customFormat="1" ht="21">
      <c r="A398" s="18"/>
      <c r="B398" s="18"/>
      <c r="C398" s="23"/>
      <c r="D398" s="20"/>
      <c r="E398" s="8"/>
      <c r="F398" s="23"/>
      <c r="G398" s="20"/>
      <c r="H398" s="21"/>
      <c r="I398" s="23"/>
      <c r="J398" s="20"/>
      <c r="K398" s="8"/>
      <c r="L398" s="23"/>
      <c r="M398" s="20"/>
      <c r="N398" s="8"/>
      <c r="O398" s="28"/>
      <c r="P398" s="409"/>
      <c r="Q398" s="409"/>
    </row>
    <row r="399" spans="1:17" s="22" customFormat="1" ht="21">
      <c r="A399" s="18"/>
      <c r="B399" s="18"/>
      <c r="C399" s="23"/>
      <c r="D399" s="20"/>
      <c r="E399" s="8"/>
      <c r="F399" s="23"/>
      <c r="G399" s="20"/>
      <c r="H399" s="21"/>
      <c r="I399" s="23"/>
      <c r="J399" s="20"/>
      <c r="K399" s="8"/>
      <c r="L399" s="23"/>
      <c r="M399" s="20"/>
      <c r="N399" s="8"/>
      <c r="O399" s="8"/>
      <c r="P399" s="409"/>
      <c r="Q399" s="409"/>
    </row>
    <row r="400" spans="1:17" s="22" customFormat="1" ht="21">
      <c r="A400" s="18"/>
      <c r="B400" s="18"/>
      <c r="C400" s="8"/>
      <c r="D400" s="20"/>
      <c r="E400" s="8"/>
      <c r="F400" s="23"/>
      <c r="G400" s="20"/>
      <c r="H400" s="21"/>
      <c r="I400" s="23"/>
      <c r="J400" s="20"/>
      <c r="K400" s="8"/>
      <c r="L400" s="23"/>
      <c r="M400" s="20"/>
      <c r="N400" s="8"/>
      <c r="O400" s="8"/>
      <c r="P400" s="409"/>
      <c r="Q400" s="409"/>
    </row>
    <row r="401" spans="1:17" s="22" customFormat="1" ht="21">
      <c r="A401" s="18"/>
      <c r="B401" s="18"/>
      <c r="C401" s="8"/>
      <c r="D401" s="20"/>
      <c r="E401" s="8"/>
      <c r="F401" s="23"/>
      <c r="G401" s="20"/>
      <c r="H401" s="21"/>
      <c r="I401" s="23"/>
      <c r="J401" s="20"/>
      <c r="K401" s="8"/>
      <c r="L401" s="23"/>
      <c r="M401" s="20"/>
      <c r="N401" s="8"/>
      <c r="O401" s="8"/>
      <c r="P401" s="409"/>
      <c r="Q401" s="409"/>
    </row>
    <row r="402" spans="1:17" s="22" customFormat="1" ht="21">
      <c r="A402" s="18"/>
      <c r="B402" s="18"/>
      <c r="C402" s="8"/>
      <c r="D402" s="20"/>
      <c r="E402" s="8"/>
      <c r="F402" s="23"/>
      <c r="G402" s="20"/>
      <c r="H402" s="21"/>
      <c r="I402" s="23"/>
      <c r="J402" s="20"/>
      <c r="K402" s="8"/>
      <c r="L402" s="23"/>
      <c r="M402" s="20"/>
      <c r="N402" s="8"/>
      <c r="O402" s="8"/>
      <c r="P402" s="409"/>
      <c r="Q402" s="409"/>
    </row>
    <row r="403" spans="1:17" s="22" customFormat="1" ht="21">
      <c r="A403" s="18"/>
      <c r="B403" s="18"/>
      <c r="C403" s="8"/>
      <c r="D403" s="20"/>
      <c r="E403" s="8"/>
      <c r="F403" s="23"/>
      <c r="G403" s="20"/>
      <c r="H403" s="21"/>
      <c r="I403" s="23"/>
      <c r="J403" s="20"/>
      <c r="K403" s="8"/>
      <c r="L403" s="23"/>
      <c r="M403" s="20"/>
      <c r="N403" s="8"/>
      <c r="O403" s="8"/>
      <c r="P403" s="409"/>
      <c r="Q403" s="409"/>
    </row>
    <row r="404" spans="1:17" s="22" customFormat="1" ht="21">
      <c r="A404" s="18"/>
      <c r="B404" s="18"/>
      <c r="C404" s="8"/>
      <c r="D404" s="20"/>
      <c r="E404" s="8"/>
      <c r="F404" s="23"/>
      <c r="G404" s="20"/>
      <c r="H404" s="21"/>
      <c r="I404" s="23"/>
      <c r="J404" s="20"/>
      <c r="K404" s="8"/>
      <c r="L404" s="23"/>
      <c r="M404" s="20"/>
      <c r="N404" s="8"/>
      <c r="O404" s="8"/>
      <c r="P404" s="409"/>
      <c r="Q404" s="409"/>
    </row>
    <row r="405" spans="1:17" s="22" customFormat="1" ht="21">
      <c r="A405" s="18"/>
      <c r="B405" s="18"/>
      <c r="C405" s="8"/>
      <c r="D405" s="20"/>
      <c r="E405" s="23"/>
      <c r="F405" s="23"/>
      <c r="G405" s="20"/>
      <c r="H405" s="21"/>
      <c r="I405" s="23"/>
      <c r="J405" s="20"/>
      <c r="K405" s="8"/>
      <c r="L405" s="23"/>
      <c r="M405" s="20"/>
      <c r="N405" s="8"/>
      <c r="O405" s="8"/>
      <c r="P405" s="409"/>
      <c r="Q405" s="409"/>
    </row>
    <row r="406" spans="1:17" s="22" customFormat="1" ht="21">
      <c r="A406" s="18"/>
      <c r="B406" s="18"/>
      <c r="C406" s="8"/>
      <c r="D406" s="20"/>
      <c r="E406" s="8"/>
      <c r="F406" s="23"/>
      <c r="G406" s="20"/>
      <c r="H406" s="21"/>
      <c r="I406" s="23"/>
      <c r="J406" s="20"/>
      <c r="K406" s="8"/>
      <c r="L406" s="23"/>
      <c r="M406" s="20"/>
      <c r="N406" s="8"/>
      <c r="O406" s="8"/>
      <c r="P406" s="409"/>
      <c r="Q406" s="409"/>
    </row>
    <row r="407" spans="1:17" s="22" customFormat="1" ht="21">
      <c r="A407" s="18"/>
      <c r="B407" s="18"/>
      <c r="C407" s="8"/>
      <c r="D407" s="20"/>
      <c r="E407" s="8"/>
      <c r="F407" s="23"/>
      <c r="G407" s="20"/>
      <c r="H407" s="21"/>
      <c r="I407" s="23"/>
      <c r="J407" s="20"/>
      <c r="K407" s="8"/>
      <c r="L407" s="23"/>
      <c r="M407" s="20"/>
      <c r="N407" s="8"/>
      <c r="O407" s="8"/>
      <c r="P407" s="409"/>
      <c r="Q407" s="409"/>
    </row>
    <row r="408" spans="1:17" s="22" customFormat="1" ht="21">
      <c r="A408" s="18"/>
      <c r="B408" s="18"/>
      <c r="C408" s="8"/>
      <c r="D408" s="20"/>
      <c r="E408" s="8"/>
      <c r="F408" s="23"/>
      <c r="G408" s="20"/>
      <c r="H408" s="21"/>
      <c r="I408" s="23"/>
      <c r="J408" s="20"/>
      <c r="K408" s="8"/>
      <c r="L408" s="23"/>
      <c r="M408" s="20"/>
      <c r="N408" s="8"/>
      <c r="O408" s="8"/>
      <c r="P408" s="409"/>
      <c r="Q408" s="409"/>
    </row>
    <row r="409" spans="1:17" s="22" customFormat="1" ht="21">
      <c r="A409" s="18"/>
      <c r="B409" s="18"/>
      <c r="C409" s="8"/>
      <c r="D409" s="20"/>
      <c r="E409" s="23"/>
      <c r="F409" s="23"/>
      <c r="G409" s="20"/>
      <c r="H409" s="21"/>
      <c r="I409" s="23"/>
      <c r="J409" s="20"/>
      <c r="K409" s="8"/>
      <c r="L409" s="23"/>
      <c r="M409" s="20"/>
      <c r="N409" s="8"/>
      <c r="O409" s="8"/>
      <c r="P409" s="409"/>
      <c r="Q409" s="409"/>
    </row>
    <row r="410" spans="1:17" s="22" customFormat="1" ht="21">
      <c r="A410" s="18"/>
      <c r="B410" s="18"/>
      <c r="C410" s="8"/>
      <c r="D410" s="20"/>
      <c r="E410" s="8"/>
      <c r="F410" s="23"/>
      <c r="G410" s="20"/>
      <c r="H410" s="21"/>
      <c r="I410" s="23"/>
      <c r="J410" s="20"/>
      <c r="K410" s="8"/>
      <c r="L410" s="23"/>
      <c r="M410" s="20"/>
      <c r="N410" s="8"/>
      <c r="O410" s="8"/>
      <c r="P410" s="409"/>
      <c r="Q410" s="409"/>
    </row>
    <row r="411" spans="1:17" s="22" customFormat="1" ht="21">
      <c r="A411" s="18"/>
      <c r="B411" s="18"/>
      <c r="C411" s="8"/>
      <c r="D411" s="20"/>
      <c r="E411" s="8"/>
      <c r="F411" s="23"/>
      <c r="G411" s="20"/>
      <c r="H411" s="21"/>
      <c r="I411" s="23"/>
      <c r="J411" s="20"/>
      <c r="K411" s="8"/>
      <c r="L411" s="23"/>
      <c r="M411" s="20"/>
      <c r="N411" s="8"/>
      <c r="O411" s="28"/>
      <c r="P411" s="409"/>
      <c r="Q411" s="409"/>
    </row>
    <row r="412" spans="1:17" s="22" customFormat="1" ht="21">
      <c r="A412" s="31"/>
      <c r="B412" s="31"/>
      <c r="C412" s="31"/>
      <c r="D412" s="32"/>
      <c r="E412" s="33"/>
      <c r="F412" s="54"/>
      <c r="G412" s="32"/>
      <c r="H412" s="34"/>
      <c r="I412" s="56"/>
      <c r="J412" s="32"/>
      <c r="K412" s="33"/>
      <c r="L412" s="56"/>
      <c r="M412" s="32"/>
      <c r="N412" s="33"/>
      <c r="O412" s="33"/>
      <c r="P412" s="409"/>
      <c r="Q412" s="409"/>
    </row>
    <row r="413" spans="6:17" s="22" customFormat="1" ht="18">
      <c r="F413" s="55"/>
      <c r="I413" s="55"/>
      <c r="L413" s="55"/>
      <c r="P413" s="409"/>
      <c r="Q413" s="409"/>
    </row>
    <row r="414" spans="6:17" s="22" customFormat="1" ht="18">
      <c r="F414" s="55"/>
      <c r="I414" s="55"/>
      <c r="L414" s="55"/>
      <c r="P414" s="409"/>
      <c r="Q414" s="409"/>
    </row>
    <row r="415" spans="6:17" s="22" customFormat="1" ht="18">
      <c r="F415" s="55"/>
      <c r="I415" s="55"/>
      <c r="L415" s="55"/>
      <c r="P415" s="409"/>
      <c r="Q415" s="409"/>
    </row>
  </sheetData>
  <sheetProtection/>
  <mergeCells count="7">
    <mergeCell ref="A1:O1"/>
    <mergeCell ref="A2:O2"/>
    <mergeCell ref="A3:O3"/>
    <mergeCell ref="D4:F4"/>
    <mergeCell ref="G4:I4"/>
    <mergeCell ref="J4:L4"/>
    <mergeCell ref="M4:O4"/>
  </mergeCells>
  <printOptions/>
  <pageMargins left="0.03937007874015748" right="0.03937007874015748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Nas Comp</cp:lastModifiedBy>
  <cp:lastPrinted>2013-02-18T09:40:43Z</cp:lastPrinted>
  <dcterms:created xsi:type="dcterms:W3CDTF">2011-09-05T02:53:00Z</dcterms:created>
  <dcterms:modified xsi:type="dcterms:W3CDTF">2013-02-18T09:53:23Z</dcterms:modified>
  <cp:category/>
  <cp:version/>
  <cp:contentType/>
  <cp:contentStatus/>
</cp:coreProperties>
</file>